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codeName="ThisWorkbook" defaultThemeVersion="166925"/>
  <mc:AlternateContent xmlns:mc="http://schemas.openxmlformats.org/markup-compatibility/2006">
    <mc:Choice Requires="x15">
      <x15ac:absPath xmlns:x15ac="http://schemas.microsoft.com/office/spreadsheetml/2010/11/ac" url="C:\Users\etiar\Documents\Abeilles et apiculture\En PREPARATION\balance\"/>
    </mc:Choice>
  </mc:AlternateContent>
  <xr:revisionPtr revIDLastSave="0" documentId="13_ncr:1_{A56C99BD-5199-4795-BC2C-F6BEFB889C48}" xr6:coauthVersionLast="47" xr6:coauthVersionMax="47" xr10:uidLastSave="{00000000-0000-0000-0000-000000000000}"/>
  <bookViews>
    <workbookView xWindow="-120" yWindow="-120" windowWidth="29040" windowHeight="15720" xr2:uid="{A4FAA9DE-08CE-804E-AC07-7F8FEB752825}"/>
  </bookViews>
  <sheets>
    <sheet name="Tableau de suivi" sheetId="1" r:id="rId1"/>
    <sheet name="Tableau de suivi (2)" sheetId="3" r:id="rId2"/>
    <sheet name="Consignes" sheetId="2" r:id="rId3"/>
  </sheets>
  <definedNames>
    <definedName name="_xlnm.Print_Area" localSheetId="0">'Tableau de suivi'!$A$1:$H$95</definedName>
    <definedName name="_xlnm.Print_Area" localSheetId="1">'Tableau de suivi (2)'!$A$1:$H$95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42" i="3" l="1"/>
  <c r="W142" i="3"/>
  <c r="V142" i="3"/>
  <c r="U142" i="3"/>
  <c r="T142" i="3"/>
  <c r="S142" i="3"/>
  <c r="R142" i="3"/>
  <c r="Q142" i="3"/>
  <c r="P142" i="3"/>
  <c r="O142" i="3"/>
  <c r="N142" i="3"/>
  <c r="M142" i="3"/>
  <c r="L142" i="3"/>
  <c r="K142" i="3"/>
  <c r="J142" i="3"/>
  <c r="I142" i="3"/>
  <c r="H142" i="3"/>
  <c r="G142" i="3"/>
  <c r="F142" i="3"/>
  <c r="E142" i="3"/>
  <c r="D142" i="3"/>
  <c r="X141" i="3"/>
  <c r="W141" i="3"/>
  <c r="V141" i="3"/>
  <c r="U141" i="3"/>
  <c r="T141" i="3"/>
  <c r="S141" i="3"/>
  <c r="R141" i="3"/>
  <c r="Q141" i="3"/>
  <c r="P141" i="3"/>
  <c r="O141" i="3"/>
  <c r="N141" i="3"/>
  <c r="K141" i="3"/>
  <c r="J141" i="3"/>
  <c r="H141" i="3"/>
  <c r="G141" i="3"/>
  <c r="X140" i="3"/>
  <c r="W140" i="3"/>
  <c r="V140" i="3"/>
  <c r="U140" i="3"/>
  <c r="T140" i="3"/>
  <c r="S140" i="3"/>
  <c r="R140" i="3"/>
  <c r="Q140" i="3"/>
  <c r="P140" i="3"/>
  <c r="O140" i="3"/>
  <c r="N140" i="3"/>
  <c r="M140" i="3"/>
  <c r="M141" i="3" s="1"/>
  <c r="L140" i="3"/>
  <c r="L141" i="3" s="1"/>
  <c r="K140" i="3"/>
  <c r="J140" i="3"/>
  <c r="I140" i="3"/>
  <c r="I141" i="3" s="1"/>
  <c r="H140" i="3"/>
  <c r="G140" i="3"/>
  <c r="F140" i="3"/>
  <c r="F141" i="3" s="1"/>
  <c r="X134" i="3"/>
  <c r="W134" i="3"/>
  <c r="V134" i="3"/>
  <c r="U134" i="3"/>
  <c r="T134" i="3"/>
  <c r="S134" i="3"/>
  <c r="R134" i="3"/>
  <c r="Q134" i="3"/>
  <c r="P134" i="3"/>
  <c r="O134" i="3"/>
  <c r="N134" i="3"/>
  <c r="M134" i="3"/>
  <c r="L134" i="3"/>
  <c r="K134" i="3"/>
  <c r="J134" i="3"/>
  <c r="I134" i="3"/>
  <c r="H134" i="3"/>
  <c r="G134" i="3"/>
  <c r="F134" i="3"/>
  <c r="E134" i="3"/>
  <c r="D134" i="3"/>
  <c r="X133" i="3"/>
  <c r="W133" i="3"/>
  <c r="V133" i="3"/>
  <c r="U133" i="3"/>
  <c r="T133" i="3"/>
  <c r="S133" i="3"/>
  <c r="R133" i="3"/>
  <c r="Q133" i="3"/>
  <c r="P133" i="3"/>
  <c r="O133" i="3"/>
  <c r="N133" i="3"/>
  <c r="M133" i="3"/>
  <c r="L133" i="3"/>
  <c r="K133" i="3"/>
  <c r="J133" i="3"/>
  <c r="I133" i="3"/>
  <c r="G133" i="3"/>
  <c r="F133" i="3"/>
  <c r="X132" i="3"/>
  <c r="W132" i="3"/>
  <c r="V132" i="3"/>
  <c r="U132" i="3"/>
  <c r="T132" i="3"/>
  <c r="S132" i="3"/>
  <c r="R132" i="3"/>
  <c r="Q132" i="3"/>
  <c r="P132" i="3"/>
  <c r="O132" i="3"/>
  <c r="N132" i="3"/>
  <c r="M132" i="3"/>
  <c r="L132" i="3"/>
  <c r="K132" i="3"/>
  <c r="J132" i="3"/>
  <c r="I132" i="3"/>
  <c r="H132" i="3"/>
  <c r="H133" i="3" s="1"/>
  <c r="G132" i="3"/>
  <c r="F132" i="3"/>
  <c r="X110" i="3"/>
  <c r="W110" i="3"/>
  <c r="V110" i="3"/>
  <c r="U110" i="3"/>
  <c r="T110" i="3"/>
  <c r="S110" i="3"/>
  <c r="R110" i="3"/>
  <c r="Q110" i="3"/>
  <c r="P110" i="3"/>
  <c r="O110" i="3"/>
  <c r="N110" i="3"/>
  <c r="M110" i="3"/>
  <c r="L110" i="3"/>
  <c r="K110" i="3"/>
  <c r="J110" i="3"/>
  <c r="I110" i="3"/>
  <c r="H110" i="3"/>
  <c r="G110" i="3"/>
  <c r="F110" i="3"/>
  <c r="E110" i="3"/>
  <c r="D110" i="3"/>
  <c r="X109" i="3"/>
  <c r="W109" i="3"/>
  <c r="V109" i="3"/>
  <c r="U109" i="3"/>
  <c r="T109" i="3"/>
  <c r="S109" i="3"/>
  <c r="R109" i="3"/>
  <c r="Q109" i="3"/>
  <c r="P109" i="3"/>
  <c r="O109" i="3"/>
  <c r="N109" i="3"/>
  <c r="M109" i="3"/>
  <c r="L109" i="3"/>
  <c r="I109" i="3"/>
  <c r="H109" i="3"/>
  <c r="F109" i="3"/>
  <c r="X108" i="3"/>
  <c r="W108" i="3"/>
  <c r="V108" i="3"/>
  <c r="U108" i="3"/>
  <c r="T108" i="3"/>
  <c r="S108" i="3"/>
  <c r="R108" i="3"/>
  <c r="Q108" i="3"/>
  <c r="P108" i="3"/>
  <c r="O108" i="3"/>
  <c r="N108" i="3"/>
  <c r="M108" i="3"/>
  <c r="L108" i="3"/>
  <c r="K108" i="3"/>
  <c r="K109" i="3" s="1"/>
  <c r="J108" i="3"/>
  <c r="J109" i="3" s="1"/>
  <c r="I108" i="3"/>
  <c r="H108" i="3"/>
  <c r="G108" i="3"/>
  <c r="G109" i="3" s="1"/>
  <c r="F108" i="3"/>
  <c r="X102" i="3"/>
  <c r="W102" i="3"/>
  <c r="V102" i="3"/>
  <c r="U102" i="3"/>
  <c r="T102" i="3"/>
  <c r="S102" i="3"/>
  <c r="R102" i="3"/>
  <c r="Q102" i="3"/>
  <c r="P102" i="3"/>
  <c r="O102" i="3"/>
  <c r="N102" i="3"/>
  <c r="M102" i="3"/>
  <c r="L102" i="3"/>
  <c r="K102" i="3"/>
  <c r="J102" i="3"/>
  <c r="I102" i="3"/>
  <c r="H102" i="3"/>
  <c r="G102" i="3"/>
  <c r="F102" i="3"/>
  <c r="E102" i="3"/>
  <c r="D102" i="3"/>
  <c r="X101" i="3"/>
  <c r="W101" i="3"/>
  <c r="V101" i="3"/>
  <c r="U101" i="3"/>
  <c r="T101" i="3"/>
  <c r="S101" i="3"/>
  <c r="R101" i="3"/>
  <c r="Q101" i="3"/>
  <c r="P101" i="3"/>
  <c r="O101" i="3"/>
  <c r="N101" i="3"/>
  <c r="L101" i="3"/>
  <c r="K101" i="3"/>
  <c r="I101" i="3"/>
  <c r="H101" i="3"/>
  <c r="G101" i="3"/>
  <c r="X100" i="3"/>
  <c r="W100" i="3"/>
  <c r="V100" i="3"/>
  <c r="U100" i="3"/>
  <c r="T100" i="3"/>
  <c r="S100" i="3"/>
  <c r="R100" i="3"/>
  <c r="Q100" i="3"/>
  <c r="P100" i="3"/>
  <c r="O100" i="3"/>
  <c r="N100" i="3"/>
  <c r="M100" i="3"/>
  <c r="M101" i="3" s="1"/>
  <c r="L100" i="3"/>
  <c r="K100" i="3"/>
  <c r="J100" i="3"/>
  <c r="J101" i="3" s="1"/>
  <c r="I100" i="3"/>
  <c r="H100" i="3"/>
  <c r="G100" i="3"/>
  <c r="F100" i="3"/>
  <c r="F101" i="3" s="1"/>
  <c r="X94" i="3"/>
  <c r="W94" i="3"/>
  <c r="V94" i="3"/>
  <c r="U94" i="3"/>
  <c r="T94" i="3"/>
  <c r="S94" i="3"/>
  <c r="R94" i="3"/>
  <c r="Q94" i="3"/>
  <c r="P94" i="3"/>
  <c r="O94" i="3"/>
  <c r="N94" i="3"/>
  <c r="M94" i="3"/>
  <c r="L94" i="3"/>
  <c r="K94" i="3"/>
  <c r="J94" i="3"/>
  <c r="I94" i="3"/>
  <c r="H94" i="3"/>
  <c r="G94" i="3"/>
  <c r="F94" i="3"/>
  <c r="E94" i="3"/>
  <c r="D94" i="3"/>
  <c r="X93" i="3"/>
  <c r="W93" i="3"/>
  <c r="V93" i="3"/>
  <c r="U93" i="3"/>
  <c r="T93" i="3"/>
  <c r="S93" i="3"/>
  <c r="R93" i="3"/>
  <c r="Q93" i="3"/>
  <c r="P93" i="3"/>
  <c r="O93" i="3"/>
  <c r="N93" i="3"/>
  <c r="L93" i="3"/>
  <c r="K93" i="3"/>
  <c r="J93" i="3"/>
  <c r="G93" i="3"/>
  <c r="F93" i="3"/>
  <c r="X92" i="3"/>
  <c r="W92" i="3"/>
  <c r="V92" i="3"/>
  <c r="U92" i="3"/>
  <c r="T92" i="3"/>
  <c r="S92" i="3"/>
  <c r="R92" i="3"/>
  <c r="Q92" i="3"/>
  <c r="P92" i="3"/>
  <c r="O92" i="3"/>
  <c r="N92" i="3"/>
  <c r="M92" i="3"/>
  <c r="M93" i="3" s="1"/>
  <c r="L92" i="3"/>
  <c r="K92" i="3"/>
  <c r="J92" i="3"/>
  <c r="I92" i="3"/>
  <c r="I93" i="3" s="1"/>
  <c r="H92" i="3"/>
  <c r="H93" i="3" s="1"/>
  <c r="G92" i="3"/>
  <c r="F92" i="3"/>
  <c r="X86" i="3"/>
  <c r="W86" i="3"/>
  <c r="V86" i="3"/>
  <c r="U86" i="3"/>
  <c r="T86" i="3"/>
  <c r="S86" i="3"/>
  <c r="R86" i="3"/>
  <c r="Q86" i="3"/>
  <c r="P86" i="3"/>
  <c r="O86" i="3"/>
  <c r="N86" i="3"/>
  <c r="M86" i="3"/>
  <c r="L86" i="3"/>
  <c r="K86" i="3"/>
  <c r="J86" i="3"/>
  <c r="I86" i="3"/>
  <c r="H86" i="3"/>
  <c r="G86" i="3"/>
  <c r="F86" i="3"/>
  <c r="E86" i="3"/>
  <c r="D86" i="3"/>
  <c r="X85" i="3"/>
  <c r="W85" i="3"/>
  <c r="V85" i="3"/>
  <c r="U85" i="3"/>
  <c r="T85" i="3"/>
  <c r="S85" i="3"/>
  <c r="R85" i="3"/>
  <c r="Q85" i="3"/>
  <c r="P85" i="3"/>
  <c r="O85" i="3"/>
  <c r="N85" i="3"/>
  <c r="M85" i="3"/>
  <c r="I85" i="3"/>
  <c r="G85" i="3"/>
  <c r="F85" i="3"/>
  <c r="X84" i="3"/>
  <c r="W84" i="3"/>
  <c r="V84" i="3"/>
  <c r="U84" i="3"/>
  <c r="T84" i="3"/>
  <c r="S84" i="3"/>
  <c r="R84" i="3"/>
  <c r="Q84" i="3"/>
  <c r="P84" i="3"/>
  <c r="O84" i="3"/>
  <c r="N84" i="3"/>
  <c r="M84" i="3"/>
  <c r="L84" i="3"/>
  <c r="L85" i="3" s="1"/>
  <c r="K84" i="3"/>
  <c r="K85" i="3" s="1"/>
  <c r="J84" i="3"/>
  <c r="J85" i="3" s="1"/>
  <c r="I84" i="3"/>
  <c r="H84" i="3"/>
  <c r="H85" i="3" s="1"/>
  <c r="G84" i="3"/>
  <c r="F84" i="3"/>
  <c r="X78" i="3"/>
  <c r="W78" i="3"/>
  <c r="V78" i="3"/>
  <c r="U78" i="3"/>
  <c r="T78" i="3"/>
  <c r="S78" i="3"/>
  <c r="R78" i="3"/>
  <c r="Q78" i="3"/>
  <c r="P78" i="3"/>
  <c r="O78" i="3"/>
  <c r="N78" i="3"/>
  <c r="M78" i="3"/>
  <c r="L78" i="3"/>
  <c r="K78" i="3"/>
  <c r="J78" i="3"/>
  <c r="I78" i="3"/>
  <c r="H78" i="3"/>
  <c r="G78" i="3"/>
  <c r="F78" i="3"/>
  <c r="E78" i="3"/>
  <c r="D78" i="3"/>
  <c r="X77" i="3"/>
  <c r="W77" i="3"/>
  <c r="V77" i="3"/>
  <c r="U77" i="3"/>
  <c r="T77" i="3"/>
  <c r="S77" i="3"/>
  <c r="R77" i="3"/>
  <c r="Q77" i="3"/>
  <c r="P77" i="3"/>
  <c r="O77" i="3"/>
  <c r="N77" i="3"/>
  <c r="L77" i="3"/>
  <c r="K77" i="3"/>
  <c r="J77" i="3"/>
  <c r="I77" i="3"/>
  <c r="H77" i="3"/>
  <c r="X76" i="3"/>
  <c r="W76" i="3"/>
  <c r="V76" i="3"/>
  <c r="U76" i="3"/>
  <c r="T76" i="3"/>
  <c r="S76" i="3"/>
  <c r="R76" i="3"/>
  <c r="Q76" i="3"/>
  <c r="P76" i="3"/>
  <c r="O76" i="3"/>
  <c r="N76" i="3"/>
  <c r="M76" i="3"/>
  <c r="M77" i="3" s="1"/>
  <c r="L76" i="3"/>
  <c r="K76" i="3"/>
  <c r="J76" i="3"/>
  <c r="I76" i="3"/>
  <c r="H76" i="3"/>
  <c r="G76" i="3"/>
  <c r="G77" i="3" s="1"/>
  <c r="F76" i="3"/>
  <c r="F77" i="3" s="1"/>
  <c r="X70" i="3"/>
  <c r="W70" i="3"/>
  <c r="V70" i="3"/>
  <c r="U70" i="3"/>
  <c r="T70" i="3"/>
  <c r="S70" i="3"/>
  <c r="R70" i="3"/>
  <c r="Q70" i="3"/>
  <c r="P70" i="3"/>
  <c r="O70" i="3"/>
  <c r="N70" i="3"/>
  <c r="M70" i="3"/>
  <c r="L70" i="3"/>
  <c r="K70" i="3"/>
  <c r="J70" i="3"/>
  <c r="I70" i="3"/>
  <c r="H70" i="3"/>
  <c r="G70" i="3"/>
  <c r="F70" i="3"/>
  <c r="E70" i="3"/>
  <c r="D70" i="3"/>
  <c r="X69" i="3"/>
  <c r="W69" i="3"/>
  <c r="V69" i="3"/>
  <c r="U69" i="3"/>
  <c r="T69" i="3"/>
  <c r="S69" i="3"/>
  <c r="R69" i="3"/>
  <c r="Q69" i="3"/>
  <c r="P69" i="3"/>
  <c r="O69" i="3"/>
  <c r="N69" i="3"/>
  <c r="M69" i="3"/>
  <c r="L69" i="3"/>
  <c r="K69" i="3"/>
  <c r="G69" i="3"/>
  <c r="X68" i="3"/>
  <c r="W68" i="3"/>
  <c r="V68" i="3"/>
  <c r="U68" i="3"/>
  <c r="T68" i="3"/>
  <c r="S68" i="3"/>
  <c r="R68" i="3"/>
  <c r="Q68" i="3"/>
  <c r="P68" i="3"/>
  <c r="O68" i="3"/>
  <c r="N68" i="3"/>
  <c r="M68" i="3"/>
  <c r="L68" i="3"/>
  <c r="K68" i="3"/>
  <c r="J68" i="3"/>
  <c r="J69" i="3" s="1"/>
  <c r="I68" i="3"/>
  <c r="I69" i="3" s="1"/>
  <c r="H68" i="3"/>
  <c r="H69" i="3" s="1"/>
  <c r="G68" i="3"/>
  <c r="F68" i="3"/>
  <c r="F69" i="3" s="1"/>
  <c r="X62" i="3"/>
  <c r="W62" i="3"/>
  <c r="V62" i="3"/>
  <c r="U62" i="3"/>
  <c r="T62" i="3"/>
  <c r="S62" i="3"/>
  <c r="R62" i="3"/>
  <c r="Q62" i="3"/>
  <c r="P62" i="3"/>
  <c r="O62" i="3"/>
  <c r="N62" i="3"/>
  <c r="M62" i="3"/>
  <c r="L62" i="3"/>
  <c r="K62" i="3"/>
  <c r="J62" i="3"/>
  <c r="I62" i="3"/>
  <c r="H62" i="3"/>
  <c r="G62" i="3"/>
  <c r="F62" i="3"/>
  <c r="E62" i="3"/>
  <c r="D62" i="3"/>
  <c r="X61" i="3"/>
  <c r="W61" i="3"/>
  <c r="V61" i="3"/>
  <c r="U61" i="3"/>
  <c r="T61" i="3"/>
  <c r="S61" i="3"/>
  <c r="R61" i="3"/>
  <c r="Q61" i="3"/>
  <c r="P61" i="3"/>
  <c r="O61" i="3"/>
  <c r="N61" i="3"/>
  <c r="J61" i="3"/>
  <c r="H61" i="3"/>
  <c r="G61" i="3"/>
  <c r="F61" i="3"/>
  <c r="X60" i="3"/>
  <c r="W60" i="3"/>
  <c r="V60" i="3"/>
  <c r="U60" i="3"/>
  <c r="T60" i="3"/>
  <c r="S60" i="3"/>
  <c r="R60" i="3"/>
  <c r="Q60" i="3"/>
  <c r="P60" i="3"/>
  <c r="O60" i="3"/>
  <c r="N60" i="3"/>
  <c r="M60" i="3"/>
  <c r="M61" i="3" s="1"/>
  <c r="L60" i="3"/>
  <c r="L61" i="3" s="1"/>
  <c r="K60" i="3"/>
  <c r="K61" i="3" s="1"/>
  <c r="J60" i="3"/>
  <c r="I60" i="3"/>
  <c r="I61" i="3" s="1"/>
  <c r="H60" i="3"/>
  <c r="G60" i="3"/>
  <c r="F60" i="3"/>
  <c r="X54" i="3"/>
  <c r="W54" i="3"/>
  <c r="V54" i="3"/>
  <c r="U54" i="3"/>
  <c r="T54" i="3"/>
  <c r="S54" i="3"/>
  <c r="R54" i="3"/>
  <c r="Q54" i="3"/>
  <c r="P54" i="3"/>
  <c r="O54" i="3"/>
  <c r="N54" i="3"/>
  <c r="M54" i="3"/>
  <c r="L54" i="3"/>
  <c r="K54" i="3"/>
  <c r="J54" i="3"/>
  <c r="I54" i="3"/>
  <c r="H54" i="3"/>
  <c r="G54" i="3"/>
  <c r="F54" i="3"/>
  <c r="E54" i="3"/>
  <c r="D54" i="3"/>
  <c r="X53" i="3"/>
  <c r="W53" i="3"/>
  <c r="V53" i="3"/>
  <c r="U53" i="3"/>
  <c r="T53" i="3"/>
  <c r="S53" i="3"/>
  <c r="R53" i="3"/>
  <c r="Q53" i="3"/>
  <c r="P53" i="3"/>
  <c r="O53" i="3"/>
  <c r="N53" i="3"/>
  <c r="M53" i="3"/>
  <c r="L53" i="3"/>
  <c r="K53" i="3"/>
  <c r="J53" i="3"/>
  <c r="I53" i="3"/>
  <c r="X52" i="3"/>
  <c r="W52" i="3"/>
  <c r="V52" i="3"/>
  <c r="U52" i="3"/>
  <c r="T52" i="3"/>
  <c r="S52" i="3"/>
  <c r="R52" i="3"/>
  <c r="Q52" i="3"/>
  <c r="P52" i="3"/>
  <c r="O52" i="3"/>
  <c r="N52" i="3"/>
  <c r="M52" i="3"/>
  <c r="L52" i="3"/>
  <c r="K52" i="3"/>
  <c r="J52" i="3"/>
  <c r="I52" i="3"/>
  <c r="H52" i="3"/>
  <c r="H53" i="3" s="1"/>
  <c r="G52" i="3"/>
  <c r="G53" i="3" s="1"/>
  <c r="F52" i="3"/>
  <c r="F53" i="3" s="1"/>
  <c r="X46" i="3"/>
  <c r="W46" i="3"/>
  <c r="V46" i="3"/>
  <c r="U46" i="3"/>
  <c r="T46" i="3"/>
  <c r="S46" i="3"/>
  <c r="R46" i="3"/>
  <c r="Q46" i="3"/>
  <c r="P46" i="3"/>
  <c r="O46" i="3"/>
  <c r="N46" i="3"/>
  <c r="M46" i="3"/>
  <c r="L46" i="3"/>
  <c r="K46" i="3"/>
  <c r="J46" i="3"/>
  <c r="I46" i="3"/>
  <c r="H46" i="3"/>
  <c r="G46" i="3"/>
  <c r="F46" i="3"/>
  <c r="E46" i="3"/>
  <c r="D46" i="3"/>
  <c r="X45" i="3"/>
  <c r="W45" i="3"/>
  <c r="V45" i="3"/>
  <c r="U45" i="3"/>
  <c r="T45" i="3"/>
  <c r="S45" i="3"/>
  <c r="R45" i="3"/>
  <c r="Q45" i="3"/>
  <c r="P45" i="3"/>
  <c r="O45" i="3"/>
  <c r="N45" i="3"/>
  <c r="M45" i="3"/>
  <c r="L45" i="3"/>
  <c r="H45" i="3"/>
  <c r="G45" i="3"/>
  <c r="F45" i="3"/>
  <c r="X44" i="3"/>
  <c r="W44" i="3"/>
  <c r="V44" i="3"/>
  <c r="U44" i="3"/>
  <c r="T44" i="3"/>
  <c r="S44" i="3"/>
  <c r="R44" i="3"/>
  <c r="Q44" i="3"/>
  <c r="P44" i="3"/>
  <c r="O44" i="3"/>
  <c r="N44" i="3"/>
  <c r="M44" i="3"/>
  <c r="L44" i="3"/>
  <c r="K44" i="3"/>
  <c r="K45" i="3" s="1"/>
  <c r="J44" i="3"/>
  <c r="J45" i="3" s="1"/>
  <c r="I44" i="3"/>
  <c r="I45" i="3" s="1"/>
  <c r="H44" i="3"/>
  <c r="G44" i="3"/>
  <c r="F44" i="3"/>
  <c r="X38" i="3"/>
  <c r="W38" i="3"/>
  <c r="V38" i="3"/>
  <c r="U38" i="3"/>
  <c r="T38" i="3"/>
  <c r="S38" i="3"/>
  <c r="R38" i="3"/>
  <c r="Q38" i="3"/>
  <c r="P38" i="3"/>
  <c r="O38" i="3"/>
  <c r="N38" i="3"/>
  <c r="M38" i="3"/>
  <c r="L38" i="3"/>
  <c r="K38" i="3"/>
  <c r="J38" i="3"/>
  <c r="I38" i="3"/>
  <c r="H38" i="3"/>
  <c r="G38" i="3"/>
  <c r="F38" i="3"/>
  <c r="E38" i="3"/>
  <c r="D38" i="3"/>
  <c r="X37" i="3"/>
  <c r="W37" i="3"/>
  <c r="V37" i="3"/>
  <c r="U37" i="3"/>
  <c r="T37" i="3"/>
  <c r="S37" i="3"/>
  <c r="R37" i="3"/>
  <c r="Q37" i="3"/>
  <c r="P37" i="3"/>
  <c r="O37" i="3"/>
  <c r="N37" i="3"/>
  <c r="M37" i="3"/>
  <c r="K37" i="3"/>
  <c r="J37" i="3"/>
  <c r="I37" i="3"/>
  <c r="H37" i="3"/>
  <c r="G37" i="3"/>
  <c r="X36" i="3"/>
  <c r="W36" i="3"/>
  <c r="V36" i="3"/>
  <c r="U36" i="3"/>
  <c r="T36" i="3"/>
  <c r="S36" i="3"/>
  <c r="R36" i="3"/>
  <c r="Q36" i="3"/>
  <c r="P36" i="3"/>
  <c r="O36" i="3"/>
  <c r="N36" i="3"/>
  <c r="M36" i="3"/>
  <c r="L36" i="3"/>
  <c r="L37" i="3" s="1"/>
  <c r="K36" i="3"/>
  <c r="J36" i="3"/>
  <c r="I36" i="3"/>
  <c r="H36" i="3"/>
  <c r="G36" i="3"/>
  <c r="F36" i="3"/>
  <c r="F37" i="3" s="1"/>
  <c r="X30" i="3"/>
  <c r="W30" i="3"/>
  <c r="V30" i="3"/>
  <c r="U30" i="3"/>
  <c r="T30" i="3"/>
  <c r="S30" i="3"/>
  <c r="R30" i="3"/>
  <c r="Q30" i="3"/>
  <c r="P30" i="3"/>
  <c r="O30" i="3"/>
  <c r="N30" i="3"/>
  <c r="M30" i="3"/>
  <c r="L30" i="3"/>
  <c r="K30" i="3"/>
  <c r="J30" i="3"/>
  <c r="I30" i="3"/>
  <c r="H30" i="3"/>
  <c r="G30" i="3"/>
  <c r="F30" i="3"/>
  <c r="E30" i="3"/>
  <c r="D30" i="3"/>
  <c r="X29" i="3"/>
  <c r="W29" i="3"/>
  <c r="V29" i="3"/>
  <c r="U29" i="3"/>
  <c r="T29" i="3"/>
  <c r="S29" i="3"/>
  <c r="R29" i="3"/>
  <c r="Q29" i="3"/>
  <c r="P29" i="3"/>
  <c r="O29" i="3"/>
  <c r="N29" i="3"/>
  <c r="M29" i="3"/>
  <c r="L29" i="3"/>
  <c r="K29" i="3"/>
  <c r="J29" i="3"/>
  <c r="F29" i="3"/>
  <c r="X28" i="3"/>
  <c r="W28" i="3"/>
  <c r="V28" i="3"/>
  <c r="U28" i="3"/>
  <c r="T28" i="3"/>
  <c r="S28" i="3"/>
  <c r="R28" i="3"/>
  <c r="Q28" i="3"/>
  <c r="P28" i="3"/>
  <c r="O28" i="3"/>
  <c r="N28" i="3"/>
  <c r="M28" i="3"/>
  <c r="L28" i="3"/>
  <c r="K28" i="3"/>
  <c r="J28" i="3"/>
  <c r="I28" i="3"/>
  <c r="I29" i="3" s="1"/>
  <c r="H28" i="3"/>
  <c r="H29" i="3" s="1"/>
  <c r="G28" i="3"/>
  <c r="G29" i="3" s="1"/>
  <c r="F28" i="3"/>
  <c r="X22" i="3"/>
  <c r="W22" i="3"/>
  <c r="V22" i="3"/>
  <c r="U22" i="3"/>
  <c r="T22" i="3"/>
  <c r="S22" i="3"/>
  <c r="R22" i="3"/>
  <c r="Q22" i="3"/>
  <c r="P22" i="3"/>
  <c r="O22" i="3"/>
  <c r="N22" i="3"/>
  <c r="M22" i="3"/>
  <c r="L22" i="3"/>
  <c r="K22" i="3"/>
  <c r="J22" i="3"/>
  <c r="I22" i="3"/>
  <c r="H22" i="3"/>
  <c r="G22" i="3"/>
  <c r="F22" i="3"/>
  <c r="E22" i="3"/>
  <c r="D22" i="3"/>
  <c r="X21" i="3"/>
  <c r="W21" i="3"/>
  <c r="V21" i="3"/>
  <c r="U21" i="3"/>
  <c r="T21" i="3"/>
  <c r="S21" i="3"/>
  <c r="R21" i="3"/>
  <c r="Q21" i="3"/>
  <c r="P21" i="3"/>
  <c r="O21" i="3"/>
  <c r="N21" i="3"/>
  <c r="M21" i="3"/>
  <c r="I21" i="3"/>
  <c r="H21" i="3"/>
  <c r="G21" i="3"/>
  <c r="F21" i="3"/>
  <c r="X20" i="3"/>
  <c r="W20" i="3"/>
  <c r="V20" i="3"/>
  <c r="U20" i="3"/>
  <c r="T20" i="3"/>
  <c r="S20" i="3"/>
  <c r="R20" i="3"/>
  <c r="Q20" i="3"/>
  <c r="P20" i="3"/>
  <c r="O20" i="3"/>
  <c r="N20" i="3"/>
  <c r="M20" i="3"/>
  <c r="L20" i="3"/>
  <c r="L21" i="3" s="1"/>
  <c r="K20" i="3"/>
  <c r="K21" i="3" s="1"/>
  <c r="J20" i="3"/>
  <c r="J21" i="3" s="1"/>
  <c r="I20" i="3"/>
  <c r="H20" i="3"/>
  <c r="G20" i="3"/>
  <c r="F20" i="3"/>
  <c r="X18" i="3"/>
  <c r="W18" i="3"/>
  <c r="V18" i="3"/>
  <c r="U18" i="3"/>
  <c r="T18" i="3"/>
  <c r="S18" i="3"/>
  <c r="R18" i="3"/>
  <c r="Q18" i="3"/>
  <c r="P18" i="3"/>
  <c r="O18" i="3"/>
  <c r="N18" i="3"/>
  <c r="X14" i="3"/>
  <c r="W14" i="3"/>
  <c r="V14" i="3"/>
  <c r="U14" i="3"/>
  <c r="T14" i="3"/>
  <c r="S14" i="3"/>
  <c r="R14" i="3"/>
  <c r="Q14" i="3"/>
  <c r="P14" i="3"/>
  <c r="O14" i="3"/>
  <c r="N14" i="3"/>
  <c r="M14" i="3"/>
  <c r="L14" i="3"/>
  <c r="K14" i="3"/>
  <c r="J14" i="3"/>
  <c r="I14" i="3"/>
  <c r="H14" i="3"/>
  <c r="G14" i="3"/>
  <c r="F14" i="3"/>
  <c r="E14" i="3"/>
  <c r="D14" i="3"/>
  <c r="X13" i="3"/>
  <c r="W13" i="3"/>
  <c r="V13" i="3"/>
  <c r="U13" i="3"/>
  <c r="T13" i="3"/>
  <c r="S13" i="3"/>
  <c r="R13" i="3"/>
  <c r="Q13" i="3"/>
  <c r="P13" i="3"/>
  <c r="O13" i="3"/>
  <c r="N13" i="3"/>
  <c r="M13" i="3"/>
  <c r="L13" i="3"/>
  <c r="K13" i="3"/>
  <c r="G13" i="3"/>
  <c r="F13" i="3"/>
  <c r="X12" i="3"/>
  <c r="W12" i="3"/>
  <c r="V12" i="3"/>
  <c r="U12" i="3"/>
  <c r="T12" i="3"/>
  <c r="S12" i="3"/>
  <c r="R12" i="3"/>
  <c r="Q12" i="3"/>
  <c r="P12" i="3"/>
  <c r="O12" i="3"/>
  <c r="N12" i="3"/>
  <c r="M12" i="3"/>
  <c r="L12" i="3"/>
  <c r="K12" i="3"/>
  <c r="J12" i="3"/>
  <c r="J13" i="3" s="1"/>
  <c r="I12" i="3"/>
  <c r="I13" i="3" s="1"/>
  <c r="H12" i="3"/>
  <c r="H13" i="3" s="1"/>
  <c r="G12" i="3"/>
  <c r="F12" i="3"/>
  <c r="X6" i="3"/>
  <c r="W6" i="3"/>
  <c r="V6" i="3"/>
  <c r="U6" i="3"/>
  <c r="T6" i="3"/>
  <c r="S6" i="3"/>
  <c r="R6" i="3"/>
  <c r="Q6" i="3"/>
  <c r="P6" i="3"/>
  <c r="O6" i="3"/>
  <c r="N6" i="3"/>
  <c r="M6" i="3"/>
  <c r="L6" i="3"/>
  <c r="K6" i="3"/>
  <c r="J6" i="3"/>
  <c r="I6" i="3"/>
  <c r="H6" i="3"/>
  <c r="G6" i="3"/>
  <c r="F6" i="3"/>
  <c r="E6" i="3"/>
  <c r="D6" i="3"/>
  <c r="X5" i="3"/>
  <c r="W5" i="3"/>
  <c r="V5" i="3"/>
  <c r="U5" i="3"/>
  <c r="T5" i="3"/>
  <c r="S5" i="3"/>
  <c r="R5" i="3"/>
  <c r="Q5" i="3"/>
  <c r="P5" i="3"/>
  <c r="O5" i="3"/>
  <c r="N5" i="3"/>
  <c r="J5" i="3"/>
  <c r="I5" i="3"/>
  <c r="H5" i="3"/>
  <c r="G5" i="3"/>
  <c r="F5" i="3"/>
  <c r="X4" i="3"/>
  <c r="W4" i="3"/>
  <c r="V4" i="3"/>
  <c r="U4" i="3"/>
  <c r="T4" i="3"/>
  <c r="S4" i="3"/>
  <c r="R4" i="3"/>
  <c r="Q4" i="3"/>
  <c r="P4" i="3"/>
  <c r="O4" i="3"/>
  <c r="N4" i="3"/>
  <c r="M4" i="3"/>
  <c r="M5" i="3" s="1"/>
  <c r="L4" i="3"/>
  <c r="L5" i="3" s="1"/>
  <c r="K4" i="3"/>
  <c r="K5" i="3" s="1"/>
  <c r="J4" i="3"/>
  <c r="I4" i="3"/>
  <c r="H4" i="3"/>
  <c r="G4" i="3"/>
  <c r="F4" i="3"/>
  <c r="D6" i="1"/>
  <c r="D14" i="1"/>
  <c r="D22" i="1"/>
  <c r="D30" i="1"/>
  <c r="D38" i="1"/>
  <c r="D46" i="1"/>
  <c r="D54" i="1"/>
  <c r="D62" i="1"/>
  <c r="D70" i="1"/>
  <c r="D78" i="1"/>
  <c r="D86" i="1"/>
  <c r="D94" i="1"/>
  <c r="D102" i="1"/>
  <c r="D110" i="1"/>
  <c r="D134" i="1"/>
  <c r="D142" i="1"/>
  <c r="G4" i="1"/>
  <c r="F4" i="1"/>
  <c r="G140" i="1"/>
  <c r="H140" i="1"/>
  <c r="H141" i="1" s="1"/>
  <c r="I140" i="1"/>
  <c r="I141" i="1" s="1"/>
  <c r="J140" i="1"/>
  <c r="J141" i="1" s="1"/>
  <c r="K140" i="1"/>
  <c r="K141" i="1" s="1"/>
  <c r="L140" i="1"/>
  <c r="L141" i="1" s="1"/>
  <c r="M140" i="1"/>
  <c r="M141" i="1" s="1"/>
  <c r="N140" i="1"/>
  <c r="O140" i="1"/>
  <c r="P140" i="1"/>
  <c r="Q140" i="1"/>
  <c r="R140" i="1"/>
  <c r="S140" i="1"/>
  <c r="T140" i="1"/>
  <c r="U140" i="1"/>
  <c r="V140" i="1"/>
  <c r="W140" i="1"/>
  <c r="X140" i="1"/>
  <c r="G141" i="1"/>
  <c r="N141" i="1"/>
  <c r="O141" i="1"/>
  <c r="P141" i="1"/>
  <c r="Q141" i="1"/>
  <c r="R141" i="1"/>
  <c r="S141" i="1"/>
  <c r="T141" i="1"/>
  <c r="U141" i="1"/>
  <c r="V141" i="1"/>
  <c r="W141" i="1"/>
  <c r="X141" i="1"/>
  <c r="G142" i="1"/>
  <c r="H142" i="1"/>
  <c r="I142" i="1"/>
  <c r="J142" i="1"/>
  <c r="K142" i="1"/>
  <c r="L142" i="1"/>
  <c r="M142" i="1"/>
  <c r="N142" i="1"/>
  <c r="O142" i="1"/>
  <c r="P142" i="1"/>
  <c r="Q142" i="1"/>
  <c r="R142" i="1"/>
  <c r="S142" i="1"/>
  <c r="T142" i="1"/>
  <c r="U142" i="1"/>
  <c r="V142" i="1"/>
  <c r="W142" i="1"/>
  <c r="X142" i="1"/>
  <c r="G132" i="1"/>
  <c r="H132" i="1"/>
  <c r="H133" i="1" s="1"/>
  <c r="I132" i="1"/>
  <c r="I133" i="1" s="1"/>
  <c r="J132" i="1"/>
  <c r="J133" i="1" s="1"/>
  <c r="K132" i="1"/>
  <c r="K133" i="1" s="1"/>
  <c r="L132" i="1"/>
  <c r="M132" i="1"/>
  <c r="N132" i="1"/>
  <c r="O132" i="1"/>
  <c r="P132" i="1"/>
  <c r="Q132" i="1"/>
  <c r="R132" i="1"/>
  <c r="S132" i="1"/>
  <c r="T132" i="1"/>
  <c r="U132" i="1"/>
  <c r="V132" i="1"/>
  <c r="W132" i="1"/>
  <c r="X132" i="1"/>
  <c r="G133" i="1"/>
  <c r="L133" i="1"/>
  <c r="M133" i="1"/>
  <c r="N133" i="1"/>
  <c r="O133" i="1"/>
  <c r="P133" i="1"/>
  <c r="Q133" i="1"/>
  <c r="R133" i="1"/>
  <c r="S133" i="1"/>
  <c r="T133" i="1"/>
  <c r="U133" i="1"/>
  <c r="V133" i="1"/>
  <c r="W133" i="1"/>
  <c r="X133" i="1"/>
  <c r="G134" i="1"/>
  <c r="H134" i="1"/>
  <c r="I134" i="1"/>
  <c r="J134" i="1"/>
  <c r="K134" i="1"/>
  <c r="L134" i="1"/>
  <c r="M134" i="1"/>
  <c r="N134" i="1"/>
  <c r="O134" i="1"/>
  <c r="P134" i="1"/>
  <c r="Q134" i="1"/>
  <c r="R134" i="1"/>
  <c r="S134" i="1"/>
  <c r="T134" i="1"/>
  <c r="U134" i="1"/>
  <c r="V134" i="1"/>
  <c r="W134" i="1"/>
  <c r="X134" i="1"/>
  <c r="G108" i="1"/>
  <c r="G109" i="1" s="1"/>
  <c r="H108" i="1"/>
  <c r="H109" i="1" s="1"/>
  <c r="I108" i="1"/>
  <c r="I109" i="1" s="1"/>
  <c r="J108" i="1"/>
  <c r="J109" i="1" s="1"/>
  <c r="K108" i="1"/>
  <c r="K109" i="1" s="1"/>
  <c r="L108" i="1"/>
  <c r="L109" i="1" s="1"/>
  <c r="M108" i="1"/>
  <c r="M109" i="1" s="1"/>
  <c r="N108" i="1"/>
  <c r="O108" i="1"/>
  <c r="P108" i="1"/>
  <c r="Q108" i="1"/>
  <c r="R108" i="1"/>
  <c r="S108" i="1"/>
  <c r="T108" i="1"/>
  <c r="U108" i="1"/>
  <c r="V108" i="1"/>
  <c r="W108" i="1"/>
  <c r="X108" i="1"/>
  <c r="N109" i="1"/>
  <c r="O109" i="1"/>
  <c r="P109" i="1"/>
  <c r="Q109" i="1"/>
  <c r="R109" i="1"/>
  <c r="S109" i="1"/>
  <c r="T109" i="1"/>
  <c r="U109" i="1"/>
  <c r="V109" i="1"/>
  <c r="W109" i="1"/>
  <c r="X109" i="1"/>
  <c r="G110" i="1"/>
  <c r="H110" i="1"/>
  <c r="I110" i="1"/>
  <c r="J110" i="1"/>
  <c r="K110" i="1"/>
  <c r="L110" i="1"/>
  <c r="M110" i="1"/>
  <c r="N110" i="1"/>
  <c r="O110" i="1"/>
  <c r="P110" i="1"/>
  <c r="Q110" i="1"/>
  <c r="R110" i="1"/>
  <c r="S110" i="1"/>
  <c r="T110" i="1"/>
  <c r="U110" i="1"/>
  <c r="V110" i="1"/>
  <c r="W110" i="1"/>
  <c r="X110" i="1"/>
  <c r="F110" i="1"/>
  <c r="G100" i="1"/>
  <c r="H100" i="1"/>
  <c r="H101" i="1" s="1"/>
  <c r="I100" i="1"/>
  <c r="I101" i="1" s="1"/>
  <c r="J100" i="1"/>
  <c r="K100" i="1"/>
  <c r="K101" i="1" s="1"/>
  <c r="L100" i="1"/>
  <c r="L101" i="1" s="1"/>
  <c r="M100" i="1"/>
  <c r="M101" i="1" s="1"/>
  <c r="N100" i="1"/>
  <c r="O100" i="1"/>
  <c r="P100" i="1"/>
  <c r="Q100" i="1"/>
  <c r="R100" i="1"/>
  <c r="S100" i="1"/>
  <c r="T100" i="1"/>
  <c r="U100" i="1"/>
  <c r="V100" i="1"/>
  <c r="W100" i="1"/>
  <c r="X100" i="1"/>
  <c r="G101" i="1"/>
  <c r="J101" i="1"/>
  <c r="N101" i="1"/>
  <c r="O101" i="1"/>
  <c r="P101" i="1"/>
  <c r="Q101" i="1"/>
  <c r="R101" i="1"/>
  <c r="S101" i="1"/>
  <c r="T101" i="1"/>
  <c r="U101" i="1"/>
  <c r="V101" i="1"/>
  <c r="W101" i="1"/>
  <c r="X101" i="1"/>
  <c r="G102" i="1"/>
  <c r="H102" i="1"/>
  <c r="I102" i="1"/>
  <c r="J102" i="1"/>
  <c r="K102" i="1"/>
  <c r="L102" i="1"/>
  <c r="M102" i="1"/>
  <c r="N102" i="1"/>
  <c r="O102" i="1"/>
  <c r="P102" i="1"/>
  <c r="Q102" i="1"/>
  <c r="R102" i="1"/>
  <c r="S102" i="1"/>
  <c r="T102" i="1"/>
  <c r="U102" i="1"/>
  <c r="V102" i="1"/>
  <c r="W102" i="1"/>
  <c r="X102" i="1"/>
  <c r="G92" i="1"/>
  <c r="H92" i="1"/>
  <c r="H93" i="1" s="1"/>
  <c r="I92" i="1"/>
  <c r="I93" i="1" s="1"/>
  <c r="J92" i="1"/>
  <c r="J93" i="1" s="1"/>
  <c r="K92" i="1"/>
  <c r="K93" i="1" s="1"/>
  <c r="L92" i="1"/>
  <c r="L93" i="1" s="1"/>
  <c r="M92" i="1"/>
  <c r="M93" i="1" s="1"/>
  <c r="N92" i="1"/>
  <c r="O92" i="1"/>
  <c r="P92" i="1"/>
  <c r="Q92" i="1"/>
  <c r="R92" i="1"/>
  <c r="S92" i="1"/>
  <c r="T92" i="1"/>
  <c r="U92" i="1"/>
  <c r="V92" i="1"/>
  <c r="W92" i="1"/>
  <c r="X92" i="1"/>
  <c r="G93" i="1"/>
  <c r="N93" i="1"/>
  <c r="O93" i="1"/>
  <c r="P93" i="1"/>
  <c r="Q93" i="1"/>
  <c r="R93" i="1"/>
  <c r="S93" i="1"/>
  <c r="T93" i="1"/>
  <c r="U93" i="1"/>
  <c r="V93" i="1"/>
  <c r="W93" i="1"/>
  <c r="X93" i="1"/>
  <c r="G94" i="1"/>
  <c r="H94" i="1"/>
  <c r="I94" i="1"/>
  <c r="J94" i="1"/>
  <c r="K94" i="1"/>
  <c r="L94" i="1"/>
  <c r="M94" i="1"/>
  <c r="N94" i="1"/>
  <c r="O94" i="1"/>
  <c r="P94" i="1"/>
  <c r="Q94" i="1"/>
  <c r="R94" i="1"/>
  <c r="S94" i="1"/>
  <c r="T94" i="1"/>
  <c r="U94" i="1"/>
  <c r="V94" i="1"/>
  <c r="W94" i="1"/>
  <c r="X94" i="1"/>
  <c r="G84" i="1"/>
  <c r="H84" i="1"/>
  <c r="H85" i="1" s="1"/>
  <c r="I84" i="1"/>
  <c r="I85" i="1" s="1"/>
  <c r="J84" i="1"/>
  <c r="J85" i="1" s="1"/>
  <c r="K84" i="1"/>
  <c r="K85" i="1" s="1"/>
  <c r="L84" i="1"/>
  <c r="L85" i="1" s="1"/>
  <c r="M84" i="1"/>
  <c r="N84" i="1"/>
  <c r="O84" i="1"/>
  <c r="P84" i="1"/>
  <c r="Q84" i="1"/>
  <c r="R84" i="1"/>
  <c r="S84" i="1"/>
  <c r="T84" i="1"/>
  <c r="U84" i="1"/>
  <c r="V84" i="1"/>
  <c r="W84" i="1"/>
  <c r="X84" i="1"/>
  <c r="G85" i="1"/>
  <c r="M85" i="1"/>
  <c r="N85" i="1"/>
  <c r="O85" i="1"/>
  <c r="P85" i="1"/>
  <c r="Q85" i="1"/>
  <c r="R85" i="1"/>
  <c r="S85" i="1"/>
  <c r="T85" i="1"/>
  <c r="U85" i="1"/>
  <c r="V85" i="1"/>
  <c r="W85" i="1"/>
  <c r="X85" i="1"/>
  <c r="G86" i="1"/>
  <c r="H86" i="1"/>
  <c r="I86" i="1"/>
  <c r="J86" i="1"/>
  <c r="K86" i="1"/>
  <c r="L86" i="1"/>
  <c r="M86" i="1"/>
  <c r="N86" i="1"/>
  <c r="O86" i="1"/>
  <c r="P86" i="1"/>
  <c r="Q86" i="1"/>
  <c r="R86" i="1"/>
  <c r="S86" i="1"/>
  <c r="T86" i="1"/>
  <c r="U86" i="1"/>
  <c r="V86" i="1"/>
  <c r="W86" i="1"/>
  <c r="X86" i="1"/>
  <c r="G76" i="1"/>
  <c r="G77" i="1" s="1"/>
  <c r="H76" i="1"/>
  <c r="H77" i="1" s="1"/>
  <c r="I76" i="1"/>
  <c r="I77" i="1" s="1"/>
  <c r="J76" i="1"/>
  <c r="J77" i="1" s="1"/>
  <c r="K76" i="1"/>
  <c r="L76" i="1"/>
  <c r="L77" i="1" s="1"/>
  <c r="M76" i="1"/>
  <c r="M77" i="1" s="1"/>
  <c r="N76" i="1"/>
  <c r="O76" i="1"/>
  <c r="P76" i="1"/>
  <c r="Q76" i="1"/>
  <c r="R76" i="1"/>
  <c r="S76" i="1"/>
  <c r="T76" i="1"/>
  <c r="U76" i="1"/>
  <c r="V76" i="1"/>
  <c r="W76" i="1"/>
  <c r="X76" i="1"/>
  <c r="K77" i="1"/>
  <c r="N77" i="1"/>
  <c r="O77" i="1"/>
  <c r="P77" i="1"/>
  <c r="Q77" i="1"/>
  <c r="R77" i="1"/>
  <c r="S77" i="1"/>
  <c r="T77" i="1"/>
  <c r="U77" i="1"/>
  <c r="V77" i="1"/>
  <c r="W77" i="1"/>
  <c r="X77" i="1"/>
  <c r="G78" i="1"/>
  <c r="H78" i="1"/>
  <c r="I78" i="1"/>
  <c r="J78" i="1"/>
  <c r="K78" i="1"/>
  <c r="L78" i="1"/>
  <c r="M78" i="1"/>
  <c r="N78" i="1"/>
  <c r="O78" i="1"/>
  <c r="P78" i="1"/>
  <c r="Q78" i="1"/>
  <c r="R78" i="1"/>
  <c r="S78" i="1"/>
  <c r="T78" i="1"/>
  <c r="U78" i="1"/>
  <c r="V78" i="1"/>
  <c r="W78" i="1"/>
  <c r="X78" i="1"/>
  <c r="G68" i="1"/>
  <c r="G69" i="1" s="1"/>
  <c r="H68" i="1"/>
  <c r="H69" i="1" s="1"/>
  <c r="I68" i="1"/>
  <c r="I69" i="1" s="1"/>
  <c r="J68" i="1"/>
  <c r="J69" i="1" s="1"/>
  <c r="K68" i="1"/>
  <c r="L68" i="1"/>
  <c r="L69" i="1" s="1"/>
  <c r="M68" i="1"/>
  <c r="N68" i="1"/>
  <c r="O68" i="1"/>
  <c r="P68" i="1"/>
  <c r="Q68" i="1"/>
  <c r="R68" i="1"/>
  <c r="S68" i="1"/>
  <c r="T68" i="1"/>
  <c r="U68" i="1"/>
  <c r="V68" i="1"/>
  <c r="W68" i="1"/>
  <c r="X68" i="1"/>
  <c r="K69" i="1"/>
  <c r="M69" i="1"/>
  <c r="N69" i="1"/>
  <c r="O69" i="1"/>
  <c r="P69" i="1"/>
  <c r="Q69" i="1"/>
  <c r="R69" i="1"/>
  <c r="S69" i="1"/>
  <c r="T69" i="1"/>
  <c r="U69" i="1"/>
  <c r="V69" i="1"/>
  <c r="W69" i="1"/>
  <c r="X69" i="1"/>
  <c r="G70" i="1"/>
  <c r="H70" i="1"/>
  <c r="I70" i="1"/>
  <c r="J70" i="1"/>
  <c r="K70" i="1"/>
  <c r="L70" i="1"/>
  <c r="M70" i="1"/>
  <c r="N70" i="1"/>
  <c r="O70" i="1"/>
  <c r="P70" i="1"/>
  <c r="Q70" i="1"/>
  <c r="R70" i="1"/>
  <c r="S70" i="1"/>
  <c r="T70" i="1"/>
  <c r="U70" i="1"/>
  <c r="V70" i="1"/>
  <c r="W70" i="1"/>
  <c r="X70" i="1"/>
  <c r="G60" i="1"/>
  <c r="H60" i="1"/>
  <c r="H61" i="1" s="1"/>
  <c r="I60" i="1"/>
  <c r="I61" i="1" s="1"/>
  <c r="J60" i="1"/>
  <c r="J61" i="1" s="1"/>
  <c r="K60" i="1"/>
  <c r="K61" i="1" s="1"/>
  <c r="L60" i="1"/>
  <c r="L61" i="1" s="1"/>
  <c r="M60" i="1"/>
  <c r="M61" i="1" s="1"/>
  <c r="N60" i="1"/>
  <c r="O60" i="1"/>
  <c r="P60" i="1"/>
  <c r="Q60" i="1"/>
  <c r="R60" i="1"/>
  <c r="S60" i="1"/>
  <c r="T60" i="1"/>
  <c r="U60" i="1"/>
  <c r="V60" i="1"/>
  <c r="W60" i="1"/>
  <c r="X60" i="1"/>
  <c r="G61" i="1"/>
  <c r="N61" i="1"/>
  <c r="O61" i="1"/>
  <c r="P61" i="1"/>
  <c r="Q61" i="1"/>
  <c r="R61" i="1"/>
  <c r="S61" i="1"/>
  <c r="T61" i="1"/>
  <c r="U61" i="1"/>
  <c r="V61" i="1"/>
  <c r="W61" i="1"/>
  <c r="X61" i="1"/>
  <c r="G62" i="1"/>
  <c r="H62" i="1"/>
  <c r="I62" i="1"/>
  <c r="J62" i="1"/>
  <c r="K62" i="1"/>
  <c r="L62" i="1"/>
  <c r="M62" i="1"/>
  <c r="N62" i="1"/>
  <c r="O62" i="1"/>
  <c r="P62" i="1"/>
  <c r="Q62" i="1"/>
  <c r="R62" i="1"/>
  <c r="S62" i="1"/>
  <c r="T62" i="1"/>
  <c r="U62" i="1"/>
  <c r="V62" i="1"/>
  <c r="W62" i="1"/>
  <c r="X62" i="1"/>
  <c r="G52" i="1"/>
  <c r="G53" i="1" s="1"/>
  <c r="H52" i="1"/>
  <c r="H53" i="1" s="1"/>
  <c r="I52" i="1"/>
  <c r="I53" i="1" s="1"/>
  <c r="J52" i="1"/>
  <c r="J53" i="1" s="1"/>
  <c r="K52" i="1"/>
  <c r="L52" i="1"/>
  <c r="L53" i="1" s="1"/>
  <c r="M52" i="1"/>
  <c r="M53" i="1" s="1"/>
  <c r="N52" i="1"/>
  <c r="O52" i="1"/>
  <c r="P52" i="1"/>
  <c r="Q52" i="1"/>
  <c r="R52" i="1"/>
  <c r="S52" i="1"/>
  <c r="T52" i="1"/>
  <c r="U52" i="1"/>
  <c r="V52" i="1"/>
  <c r="W52" i="1"/>
  <c r="X52" i="1"/>
  <c r="K53" i="1"/>
  <c r="N53" i="1"/>
  <c r="O53" i="1"/>
  <c r="P53" i="1"/>
  <c r="Q53" i="1"/>
  <c r="R53" i="1"/>
  <c r="S53" i="1"/>
  <c r="T53" i="1"/>
  <c r="U53" i="1"/>
  <c r="V53" i="1"/>
  <c r="W53" i="1"/>
  <c r="X53" i="1"/>
  <c r="G54" i="1"/>
  <c r="H54" i="1"/>
  <c r="I54" i="1"/>
  <c r="J54" i="1"/>
  <c r="K54" i="1"/>
  <c r="L54" i="1"/>
  <c r="M54" i="1"/>
  <c r="N54" i="1"/>
  <c r="O54" i="1"/>
  <c r="P54" i="1"/>
  <c r="Q54" i="1"/>
  <c r="R54" i="1"/>
  <c r="S54" i="1"/>
  <c r="T54" i="1"/>
  <c r="U54" i="1"/>
  <c r="V54" i="1"/>
  <c r="W54" i="1"/>
  <c r="X54" i="1"/>
  <c r="G44" i="1"/>
  <c r="H44" i="1"/>
  <c r="H45" i="1" s="1"/>
  <c r="I44" i="1"/>
  <c r="I45" i="1" s="1"/>
  <c r="J44" i="1"/>
  <c r="J45" i="1" s="1"/>
  <c r="K44" i="1"/>
  <c r="K45" i="1" s="1"/>
  <c r="L44" i="1"/>
  <c r="L45" i="1" s="1"/>
  <c r="M44" i="1"/>
  <c r="M45" i="1" s="1"/>
  <c r="N44" i="1"/>
  <c r="O44" i="1"/>
  <c r="P44" i="1"/>
  <c r="Q44" i="1"/>
  <c r="R44" i="1"/>
  <c r="S44" i="1"/>
  <c r="T44" i="1"/>
  <c r="U44" i="1"/>
  <c r="V44" i="1"/>
  <c r="W44" i="1"/>
  <c r="X44" i="1"/>
  <c r="G45" i="1"/>
  <c r="N45" i="1"/>
  <c r="O45" i="1"/>
  <c r="P45" i="1"/>
  <c r="Q45" i="1"/>
  <c r="R45" i="1"/>
  <c r="S45" i="1"/>
  <c r="T45" i="1"/>
  <c r="U45" i="1"/>
  <c r="V45" i="1"/>
  <c r="W45" i="1"/>
  <c r="X45" i="1"/>
  <c r="G46" i="1"/>
  <c r="H46" i="1"/>
  <c r="I46" i="1"/>
  <c r="J46" i="1"/>
  <c r="K46" i="1"/>
  <c r="L46" i="1"/>
  <c r="M46" i="1"/>
  <c r="N46" i="1"/>
  <c r="O46" i="1"/>
  <c r="P46" i="1"/>
  <c r="Q46" i="1"/>
  <c r="R46" i="1"/>
  <c r="S46" i="1"/>
  <c r="T46" i="1"/>
  <c r="U46" i="1"/>
  <c r="V46" i="1"/>
  <c r="W46" i="1"/>
  <c r="X46" i="1"/>
  <c r="G36" i="1"/>
  <c r="G37" i="1" s="1"/>
  <c r="H36" i="1"/>
  <c r="H37" i="1" s="1"/>
  <c r="I36" i="1"/>
  <c r="I37" i="1" s="1"/>
  <c r="J36" i="1"/>
  <c r="J37" i="1" s="1"/>
  <c r="K36" i="1"/>
  <c r="K37" i="1" s="1"/>
  <c r="L36" i="1"/>
  <c r="L37" i="1" s="1"/>
  <c r="M36" i="1"/>
  <c r="N36" i="1"/>
  <c r="O36" i="1"/>
  <c r="P36" i="1"/>
  <c r="Q36" i="1"/>
  <c r="R36" i="1"/>
  <c r="S36" i="1"/>
  <c r="T36" i="1"/>
  <c r="U36" i="1"/>
  <c r="V36" i="1"/>
  <c r="W36" i="1"/>
  <c r="X36" i="1"/>
  <c r="M37" i="1"/>
  <c r="N37" i="1"/>
  <c r="O37" i="1"/>
  <c r="P37" i="1"/>
  <c r="Q37" i="1"/>
  <c r="R37" i="1"/>
  <c r="S37" i="1"/>
  <c r="T37" i="1"/>
  <c r="U37" i="1"/>
  <c r="V37" i="1"/>
  <c r="W37" i="1"/>
  <c r="X37" i="1"/>
  <c r="G38" i="1"/>
  <c r="H38" i="1"/>
  <c r="I38" i="1"/>
  <c r="J38" i="1"/>
  <c r="K38" i="1"/>
  <c r="L38" i="1"/>
  <c r="M38" i="1"/>
  <c r="N38" i="1"/>
  <c r="O38" i="1"/>
  <c r="P38" i="1"/>
  <c r="Q38" i="1"/>
  <c r="R38" i="1"/>
  <c r="S38" i="1"/>
  <c r="T38" i="1"/>
  <c r="U38" i="1"/>
  <c r="V38" i="1"/>
  <c r="W38" i="1"/>
  <c r="X38" i="1"/>
  <c r="G28" i="1"/>
  <c r="G29" i="1" s="1"/>
  <c r="H28" i="1"/>
  <c r="H29" i="1" s="1"/>
  <c r="I28" i="1"/>
  <c r="J28" i="1"/>
  <c r="J29" i="1" s="1"/>
  <c r="K28" i="1"/>
  <c r="K29" i="1" s="1"/>
  <c r="L28" i="1"/>
  <c r="L29" i="1" s="1"/>
  <c r="M28" i="1"/>
  <c r="M29" i="1" s="1"/>
  <c r="N28" i="1"/>
  <c r="O28" i="1"/>
  <c r="P28" i="1"/>
  <c r="Q28" i="1"/>
  <c r="R28" i="1"/>
  <c r="S28" i="1"/>
  <c r="T28" i="1"/>
  <c r="U28" i="1"/>
  <c r="V28" i="1"/>
  <c r="W28" i="1"/>
  <c r="X28" i="1"/>
  <c r="I29" i="1"/>
  <c r="N29" i="1"/>
  <c r="O29" i="1"/>
  <c r="P29" i="1"/>
  <c r="Q29" i="1"/>
  <c r="R29" i="1"/>
  <c r="S29" i="1"/>
  <c r="T29" i="1"/>
  <c r="U29" i="1"/>
  <c r="V29" i="1"/>
  <c r="W29" i="1"/>
  <c r="X29" i="1"/>
  <c r="G30" i="1"/>
  <c r="H30" i="1"/>
  <c r="I30" i="1"/>
  <c r="J30" i="1"/>
  <c r="K30" i="1"/>
  <c r="L30" i="1"/>
  <c r="M30" i="1"/>
  <c r="N30" i="1"/>
  <c r="O30" i="1"/>
  <c r="P30" i="1"/>
  <c r="Q30" i="1"/>
  <c r="R30" i="1"/>
  <c r="S30" i="1"/>
  <c r="T30" i="1"/>
  <c r="U30" i="1"/>
  <c r="V30" i="1"/>
  <c r="W30" i="1"/>
  <c r="X30" i="1"/>
  <c r="G20" i="1"/>
  <c r="G21" i="1" s="1"/>
  <c r="H20" i="1"/>
  <c r="H21" i="1" s="1"/>
  <c r="I20" i="1"/>
  <c r="I21" i="1" s="1"/>
  <c r="J20" i="1"/>
  <c r="J21" i="1" s="1"/>
  <c r="K20" i="1"/>
  <c r="K21" i="1" s="1"/>
  <c r="L20" i="1"/>
  <c r="L21" i="1" s="1"/>
  <c r="M20" i="1"/>
  <c r="N20" i="1"/>
  <c r="O20" i="1"/>
  <c r="P20" i="1"/>
  <c r="Q20" i="1"/>
  <c r="R20" i="1"/>
  <c r="S20" i="1"/>
  <c r="T20" i="1"/>
  <c r="U20" i="1"/>
  <c r="V20" i="1"/>
  <c r="W20" i="1"/>
  <c r="X20" i="1"/>
  <c r="M21" i="1"/>
  <c r="N21" i="1"/>
  <c r="O21" i="1"/>
  <c r="P21" i="1"/>
  <c r="Q21" i="1"/>
  <c r="R21" i="1"/>
  <c r="S21" i="1"/>
  <c r="T21" i="1"/>
  <c r="U21" i="1"/>
  <c r="V21" i="1"/>
  <c r="W21" i="1"/>
  <c r="X21" i="1"/>
  <c r="G22" i="1"/>
  <c r="H22" i="1"/>
  <c r="I22" i="1"/>
  <c r="J22" i="1"/>
  <c r="K22" i="1"/>
  <c r="L22" i="1"/>
  <c r="M22" i="1"/>
  <c r="N22" i="1"/>
  <c r="O22" i="1"/>
  <c r="P22" i="1"/>
  <c r="Q22" i="1"/>
  <c r="R22" i="1"/>
  <c r="S22" i="1"/>
  <c r="T22" i="1"/>
  <c r="U22" i="1"/>
  <c r="V22" i="1"/>
  <c r="W22" i="1"/>
  <c r="X22" i="1"/>
  <c r="G12" i="1"/>
  <c r="G13" i="1" s="1"/>
  <c r="H12" i="1"/>
  <c r="H13" i="1" s="1"/>
  <c r="I12" i="1"/>
  <c r="I13" i="1" s="1"/>
  <c r="J12" i="1"/>
  <c r="J13" i="1" s="1"/>
  <c r="K12" i="1"/>
  <c r="K13" i="1" s="1"/>
  <c r="L12" i="1"/>
  <c r="L13" i="1" s="1"/>
  <c r="M12" i="1"/>
  <c r="M13" i="1" s="1"/>
  <c r="N12" i="1"/>
  <c r="O12" i="1"/>
  <c r="P12" i="1"/>
  <c r="Q12" i="1"/>
  <c r="R12" i="1"/>
  <c r="S12" i="1"/>
  <c r="T12" i="1"/>
  <c r="U12" i="1"/>
  <c r="V12" i="1"/>
  <c r="W12" i="1"/>
  <c r="X12" i="1"/>
  <c r="N13" i="1"/>
  <c r="O13" i="1"/>
  <c r="P13" i="1"/>
  <c r="Q13" i="1"/>
  <c r="R13" i="1"/>
  <c r="S13" i="1"/>
  <c r="T13" i="1"/>
  <c r="U13" i="1"/>
  <c r="V13" i="1"/>
  <c r="W13" i="1"/>
  <c r="X13" i="1"/>
  <c r="G14" i="1"/>
  <c r="H14" i="1"/>
  <c r="I14" i="1"/>
  <c r="J14" i="1"/>
  <c r="K14" i="1"/>
  <c r="L14" i="1"/>
  <c r="M14" i="1"/>
  <c r="N14" i="1"/>
  <c r="O14" i="1"/>
  <c r="P14" i="1"/>
  <c r="Q14" i="1"/>
  <c r="R14" i="1"/>
  <c r="S14" i="1"/>
  <c r="T14" i="1"/>
  <c r="U14" i="1"/>
  <c r="V14" i="1"/>
  <c r="W14" i="1"/>
  <c r="X14" i="1"/>
  <c r="N4" i="1"/>
  <c r="N5" i="1" s="1"/>
  <c r="O4" i="1"/>
  <c r="P4" i="1"/>
  <c r="Q4" i="1"/>
  <c r="R4" i="1"/>
  <c r="S4" i="1"/>
  <c r="T4" i="1"/>
  <c r="U4" i="1"/>
  <c r="V4" i="1"/>
  <c r="W4" i="1"/>
  <c r="X4" i="1"/>
  <c r="O5" i="1"/>
  <c r="P5" i="1"/>
  <c r="Q5" i="1"/>
  <c r="R5" i="1"/>
  <c r="S5" i="1"/>
  <c r="T5" i="1"/>
  <c r="U5" i="1"/>
  <c r="V5" i="1"/>
  <c r="W5" i="1"/>
  <c r="X5" i="1"/>
  <c r="N6" i="1"/>
  <c r="O6" i="1"/>
  <c r="P6" i="1"/>
  <c r="Q6" i="1"/>
  <c r="R6" i="1"/>
  <c r="S6" i="1"/>
  <c r="T6" i="1"/>
  <c r="U6" i="1"/>
  <c r="V6" i="1"/>
  <c r="W6" i="1"/>
  <c r="X6" i="1"/>
  <c r="M4" i="1"/>
  <c r="M5" i="1" s="1"/>
  <c r="E78" i="1"/>
  <c r="F78" i="1"/>
  <c r="N18" i="1"/>
  <c r="O18" i="1"/>
  <c r="P18" i="1"/>
  <c r="Q18" i="1"/>
  <c r="R18" i="1"/>
  <c r="S18" i="1"/>
  <c r="T18" i="1"/>
  <c r="U18" i="1"/>
  <c r="V18" i="1"/>
  <c r="W18" i="1"/>
  <c r="X18" i="1"/>
  <c r="F142" i="1"/>
  <c r="E142" i="1"/>
  <c r="F140" i="1"/>
  <c r="F141" i="1" s="1"/>
  <c r="F134" i="1"/>
  <c r="E134" i="1"/>
  <c r="F132" i="1"/>
  <c r="F133" i="1" s="1"/>
  <c r="E110" i="1"/>
  <c r="F108" i="1"/>
  <c r="F109" i="1" s="1"/>
  <c r="F52" i="1"/>
  <c r="F53" i="1" s="1"/>
  <c r="E54" i="1"/>
  <c r="F54" i="1"/>
  <c r="K4" i="1"/>
  <c r="K5" i="1" s="1"/>
  <c r="L4" i="1"/>
  <c r="L5" i="1" s="1"/>
  <c r="K6" i="1"/>
  <c r="L6" i="1"/>
  <c r="M6" i="1"/>
  <c r="J6" i="1"/>
  <c r="J4" i="1"/>
  <c r="J5" i="1" s="1"/>
  <c r="F100" i="1"/>
  <c r="F101" i="1" s="1"/>
  <c r="F102" i="1"/>
  <c r="F92" i="1"/>
  <c r="F93" i="1" s="1"/>
  <c r="F84" i="1"/>
  <c r="F85" i="1" s="1"/>
  <c r="F44" i="1"/>
  <c r="F45" i="1" s="1"/>
  <c r="F76" i="1"/>
  <c r="F77" i="1" s="1"/>
  <c r="F68" i="1"/>
  <c r="F69" i="1" s="1"/>
  <c r="F36" i="1"/>
  <c r="F37" i="1" s="1"/>
  <c r="F60" i="1"/>
  <c r="F61" i="1" s="1"/>
  <c r="F28" i="1"/>
  <c r="F29" i="1" s="1"/>
  <c r="F20" i="1"/>
  <c r="F21" i="1" s="1"/>
  <c r="F12" i="1"/>
  <c r="F13" i="1" s="1"/>
  <c r="F5" i="1"/>
  <c r="I6" i="1"/>
  <c r="I4" i="1"/>
  <c r="I5" i="1" s="1"/>
  <c r="G5" i="1"/>
  <c r="H4" i="1"/>
  <c r="H5" i="1" s="1"/>
  <c r="F46" i="1"/>
  <c r="E46" i="1"/>
  <c r="F70" i="1"/>
  <c r="E70" i="1"/>
  <c r="F38" i="1"/>
  <c r="E38" i="1"/>
  <c r="F62" i="1"/>
  <c r="E62" i="1"/>
  <c r="F30" i="1"/>
  <c r="E30" i="1"/>
  <c r="F22" i="1"/>
  <c r="E22" i="1"/>
  <c r="E14" i="1"/>
  <c r="F14" i="1"/>
  <c r="F6" i="1"/>
  <c r="G6" i="1"/>
  <c r="H6" i="1"/>
  <c r="E6" i="1"/>
  <c r="E86" i="1"/>
  <c r="F86" i="1"/>
  <c r="E94" i="1"/>
  <c r="E102" i="1" l="1"/>
  <c r="F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Jean-Marie Ginion</author>
  </authors>
  <commentList>
    <comment ref="C15" authorId="0" shapeId="0" xr:uid="{7A5268C6-F4F9-3244-84DB-0F1C841C01CB}">
      <text>
        <r>
          <rPr>
            <sz val="10"/>
            <color rgb="FF000000"/>
            <rFont val="Tahoma"/>
            <family val="2"/>
          </rPr>
          <t xml:space="preserve">
</t>
        </r>
        <r>
          <rPr>
            <sz val="18"/>
            <color rgb="FF000000"/>
            <rFont val="Calibri"/>
            <family val="2"/>
            <scheme val="minor"/>
          </rPr>
          <t xml:space="preserve">La numérotation de chaque ruche commence par un multiple de 10. </t>
        </r>
        <r>
          <rPr>
            <sz val="18"/>
            <color rgb="FF000000"/>
            <rFont val="Calibri"/>
            <family val="2"/>
            <scheme val="minor"/>
          </rPr>
          <t xml:space="preserve">
</t>
        </r>
        <r>
          <rPr>
            <sz val="18"/>
            <color rgb="FF000000"/>
            <rFont val="Calibri"/>
            <family val="2"/>
            <scheme val="minor"/>
          </rPr>
          <t xml:space="preserve">Dans le tableau ci-dessus, seules les lignes jaunes *1, *2 et *3 de chaque groupe comportent des formules. Ces lignes sont verrouillées et masquées. Les formules sont très simples et peuvent être communiquées. Les cellules ne sont verrouillées que pour éviter un effaçage inapproprié qui bloquerait l’utilisateur non averti ou distrait.  </t>
        </r>
        <r>
          <rPr>
            <sz val="18"/>
            <color rgb="FF000000"/>
            <rFont val="Calibri"/>
            <family val="2"/>
            <scheme val="minor"/>
          </rPr>
          <t xml:space="preserve">
</t>
        </r>
        <r>
          <rPr>
            <sz val="18"/>
            <color rgb="FF000000"/>
            <rFont val="Calibri"/>
            <family val="2"/>
            <scheme val="minor"/>
          </rPr>
          <t>Les autres lignes (vertes) servent à l’introduction des données de base, des mesures et des observations.</t>
        </r>
        <r>
          <rPr>
            <sz val="18"/>
            <color rgb="FF000000"/>
            <rFont val="Calibri"/>
            <family val="2"/>
            <scheme val="minor"/>
          </rPr>
          <t xml:space="preserve">
</t>
        </r>
        <r>
          <rPr>
            <sz val="18"/>
            <color rgb="FF000000"/>
            <rFont val="Calibri"/>
            <family val="2"/>
            <scheme val="minor"/>
          </rPr>
          <t xml:space="preserve"> La tare spécifique pour chaque ruche doit être connue ou estimée dès le départ. </t>
        </r>
        <r>
          <rPr>
            <sz val="18"/>
            <color rgb="FF000000"/>
            <rFont val="Calibri"/>
            <family val="2"/>
            <scheme val="minor"/>
          </rPr>
          <t xml:space="preserve">
</t>
        </r>
        <r>
          <rPr>
            <sz val="18"/>
            <color rgb="FF000000"/>
            <rFont val="Calibri"/>
            <family val="2"/>
            <scheme val="minor"/>
          </rPr>
          <t xml:space="preserve"> Dès introduction de la deuxième mesure en ligne*1, la variation de poids apparaît</t>
        </r>
        <r>
          <rPr>
            <sz val="18"/>
            <color rgb="FF000000"/>
            <rFont val="Calibri"/>
            <family val="2"/>
            <scheme val="minor"/>
          </rPr>
          <t xml:space="preserve">
</t>
        </r>
        <r>
          <rPr>
            <sz val="18"/>
            <color rgb="FF000000"/>
            <rFont val="Calibri"/>
            <family val="2"/>
            <scheme val="minor"/>
          </rPr>
          <t>La variation journalière en gr apparaît en ligne *2 et la taille des réserves ou du miel récolté en ligne *3</t>
        </r>
        <r>
          <rPr>
            <sz val="18"/>
            <color rgb="FF000000"/>
            <rFont val="Calibri"/>
            <family val="2"/>
            <scheme val="minor"/>
          </rPr>
          <t xml:space="preserve">
</t>
        </r>
        <r>
          <rPr>
            <sz val="18"/>
            <color rgb="FF000000"/>
            <rFont val="Calibri"/>
            <family val="2"/>
            <scheme val="minor"/>
          </rPr>
          <t>La ligne de tête « 1 » est destinée à l’enregistrement   des remarques périodiques</t>
        </r>
        <r>
          <rPr>
            <sz val="18"/>
            <color rgb="FF000000"/>
            <rFont val="Calibri"/>
            <family val="2"/>
            <scheme val="minor"/>
          </rPr>
          <t xml:space="preserve">
</t>
        </r>
        <r>
          <rPr>
            <sz val="18"/>
            <color rgb="FF000000"/>
            <rFont val="Calibri"/>
            <family val="2"/>
            <scheme val="minor"/>
          </rPr>
          <t xml:space="preserve">Les lignes *5 et *6 (ici non marquées) est destinée aux observations circonstanciées du jour de la visite.
</t>
        </r>
        <r>
          <rPr>
            <sz val="18"/>
            <color rgb="FF000000"/>
            <rFont val="Calibri"/>
            <family val="2"/>
            <scheme val="minor"/>
          </rPr>
          <t xml:space="preserve">
</t>
        </r>
        <r>
          <rPr>
            <sz val="18"/>
            <color rgb="FF000000"/>
            <rFont val="Calibri"/>
            <family val="2"/>
            <scheme val="minor"/>
          </rPr>
          <t>Pour ajouter des ruches , il suffit de recopier le tableau</t>
        </r>
        <r>
          <rPr>
            <sz val="18"/>
            <color rgb="FF000000"/>
            <rFont val="Calibri"/>
            <family val="2"/>
            <scheme val="minor"/>
          </rPr>
          <t xml:space="preserve"> de suivi vierge . Il s'ajoutera automatiquement à la liste des onglets en bas de page.</t>
        </r>
        <r>
          <rPr>
            <sz val="18"/>
            <color rgb="FF000000"/>
            <rFont val="Calibri"/>
            <family val="2"/>
            <scheme val="minor"/>
          </rPr>
          <t xml:space="preserve">
</t>
        </r>
      </text>
    </comment>
  </commentList>
</comments>
</file>

<file path=xl/sharedStrings.xml><?xml version="1.0" encoding="utf-8"?>
<sst xmlns="http://schemas.openxmlformats.org/spreadsheetml/2006/main" count="569" uniqueCount="158">
  <si>
    <t>Noms</t>
  </si>
  <si>
    <t>Type</t>
  </si>
  <si>
    <t>Tare</t>
  </si>
  <si>
    <t>R1</t>
  </si>
  <si>
    <t>R2</t>
  </si>
  <si>
    <t>R3</t>
  </si>
  <si>
    <t>R4</t>
  </si>
  <si>
    <t>R5</t>
  </si>
  <si>
    <t>R7</t>
  </si>
  <si>
    <t>"8-2"</t>
  </si>
  <si>
    <t>"10-2"</t>
  </si>
  <si>
    <t>R2 - Gr/J</t>
  </si>
  <si>
    <t>R1 - Gr/J</t>
  </si>
  <si>
    <t>R3 - Gr/J</t>
  </si>
  <si>
    <t>R4 - Gr/J</t>
  </si>
  <si>
    <t>R1 Réserve</t>
  </si>
  <si>
    <t>R2 Réserve</t>
  </si>
  <si>
    <t>R3 Réserve</t>
  </si>
  <si>
    <t>Nourrissage</t>
  </si>
  <si>
    <t>R4 Réserve</t>
  </si>
  <si>
    <t>01-02 Réserve</t>
  </si>
  <si>
    <t>05-06 Réserve</t>
  </si>
  <si>
    <t>07-08 Réserve</t>
  </si>
  <si>
    <t>03-04 Réserve</t>
  </si>
  <si>
    <t>01-02 Gr/J</t>
  </si>
  <si>
    <t>05-06 Gr/J</t>
  </si>
  <si>
    <t>R5 Gr/J</t>
  </si>
  <si>
    <t>R5 Réserve</t>
  </si>
  <si>
    <t>07-08 Gr/J</t>
  </si>
  <si>
    <t>03-04 Gr/J</t>
  </si>
  <si>
    <t>R7 Gr/J</t>
  </si>
  <si>
    <t>R7 Réserve</t>
  </si>
  <si>
    <t>Layens Réserve</t>
  </si>
  <si>
    <t>R1 Delta Poids</t>
  </si>
  <si>
    <t>R2 Delta Poids</t>
  </si>
  <si>
    <t>R3 Delta Poids</t>
  </si>
  <si>
    <t>R4 Delta Poids</t>
  </si>
  <si>
    <t>01-02 Delta Poids</t>
  </si>
  <si>
    <t>05-06 Delta Poids</t>
  </si>
  <si>
    <t>R5 Delta Poids</t>
  </si>
  <si>
    <t>07-08 Delta Poids</t>
  </si>
  <si>
    <t>R7 Delta Poids</t>
  </si>
  <si>
    <t>03-04 Delta Poids</t>
  </si>
  <si>
    <t>Réserve</t>
  </si>
  <si>
    <t>Delta de poids</t>
  </si>
  <si>
    <t>Delta Poids</t>
  </si>
  <si>
    <t>Horiz Delta Poids</t>
  </si>
  <si>
    <t>Horiz Gr/J</t>
  </si>
  <si>
    <t>Horiz Réserve</t>
  </si>
  <si>
    <t>Layens Gr/J</t>
  </si>
  <si>
    <t>Gr/jour</t>
  </si>
  <si>
    <t>Nourrissage *** + *</t>
  </si>
  <si>
    <t>R11</t>
  </si>
  <si>
    <t>R12</t>
  </si>
  <si>
    <t>R13</t>
  </si>
  <si>
    <t>R15</t>
  </si>
  <si>
    <t xml:space="preserve">Horizontale </t>
  </si>
  <si>
    <t>LAYENS 1</t>
  </si>
  <si>
    <t>LAYENS 2</t>
  </si>
  <si>
    <t>LAYENS 3</t>
  </si>
  <si>
    <t>LAYENS 4</t>
  </si>
  <si>
    <t xml:space="preserve">LAYENS 5 </t>
  </si>
  <si>
    <t>"8-1,6"</t>
  </si>
  <si>
    <t>ajout 1kg</t>
  </si>
  <si>
    <t>soit 88%</t>
  </si>
  <si>
    <t>18+18</t>
  </si>
  <si>
    <t>&lt;10,morte</t>
  </si>
  <si>
    <t>&lt;50 varroa</t>
  </si>
  <si>
    <t>&lt;40varroa</t>
  </si>
  <si>
    <t>5-6 rangées</t>
  </si>
  <si>
    <t>4,5 rangée</t>
  </si>
  <si>
    <t>15varroa</t>
  </si>
  <si>
    <t>5varroa</t>
  </si>
  <si>
    <t>6,5rangées</t>
  </si>
  <si>
    <t>&gt;40varroa</t>
  </si>
  <si>
    <t>6rangées</t>
  </si>
  <si>
    <t>10varroa</t>
  </si>
  <si>
    <t>5,5rangée</t>
  </si>
  <si>
    <t>TTB</t>
  </si>
  <si>
    <t>TB</t>
  </si>
  <si>
    <t>4,5rangée</t>
  </si>
  <si>
    <t xml:space="preserve">TB </t>
  </si>
  <si>
    <t>4-5rangées</t>
  </si>
  <si>
    <t>Tb pt</t>
  </si>
  <si>
    <t>4rangée</t>
  </si>
  <si>
    <t>Calme</t>
  </si>
  <si>
    <t>2rangées</t>
  </si>
  <si>
    <t>TTB calme</t>
  </si>
  <si>
    <t>9rangée</t>
  </si>
  <si>
    <t>12varroa</t>
  </si>
  <si>
    <t>7rangée</t>
  </si>
  <si>
    <t>&lt;50varroa</t>
  </si>
  <si>
    <t>2-3rangée</t>
  </si>
  <si>
    <t>bcp morte</t>
  </si>
  <si>
    <t>3rangée</t>
  </si>
  <si>
    <t>20varroa</t>
  </si>
  <si>
    <t>&gt;100varroa</t>
  </si>
  <si>
    <t>3,5 rang La</t>
  </si>
  <si>
    <t>douce</t>
  </si>
  <si>
    <t>reine</t>
  </si>
  <si>
    <t>de R11</t>
  </si>
  <si>
    <t>deR1</t>
  </si>
  <si>
    <t>tr calme</t>
  </si>
  <si>
    <t>perso</t>
  </si>
  <si>
    <t xml:space="preserve">de R3 </t>
  </si>
  <si>
    <t>italienne</t>
  </si>
  <si>
    <t>nvl reine</t>
  </si>
  <si>
    <t xml:space="preserve"> reine</t>
  </si>
  <si>
    <t>nvl</t>
  </si>
  <si>
    <t>reine perso</t>
  </si>
  <si>
    <t>Essaim</t>
  </si>
  <si>
    <t>peu d'abeille</t>
  </si>
  <si>
    <t>Virginie</t>
  </si>
  <si>
    <t>petit</t>
  </si>
  <si>
    <t>blc JN</t>
  </si>
  <si>
    <t>3 ligne op</t>
  </si>
  <si>
    <t>1/2Ru op</t>
  </si>
  <si>
    <t>2,5L désop</t>
  </si>
  <si>
    <t>2L op</t>
  </si>
  <si>
    <t>3/2L op</t>
  </si>
  <si>
    <t>2Lav op</t>
  </si>
  <si>
    <t>morte</t>
  </si>
  <si>
    <t>5/2L op</t>
  </si>
  <si>
    <t>de s2 24</t>
  </si>
  <si>
    <t>de sr4 23</t>
  </si>
  <si>
    <t>de a3 25</t>
  </si>
  <si>
    <t>justification</t>
  </si>
  <si>
    <t>2l</t>
  </si>
  <si>
    <t>3l en 2x</t>
  </si>
  <si>
    <t>trait varroa</t>
  </si>
  <si>
    <t xml:space="preserve">plus nécessaire </t>
  </si>
  <si>
    <t>rentre pollen</t>
  </si>
  <si>
    <t>50 varroa</t>
  </si>
  <si>
    <t>22 varroa</t>
  </si>
  <si>
    <t>4l en 2x</t>
  </si>
  <si>
    <t>1,5l</t>
  </si>
  <si>
    <t>ne prend pas</t>
  </si>
  <si>
    <t>trop calme</t>
  </si>
  <si>
    <t>mis en hivernage</t>
  </si>
  <si>
    <t xml:space="preserve">TTB </t>
  </si>
  <si>
    <t>sur 6 rangées</t>
  </si>
  <si>
    <t>1kg candi</t>
  </si>
  <si>
    <t>5 varroas</t>
  </si>
  <si>
    <t>3 varroa</t>
  </si>
  <si>
    <t>12 varroa</t>
  </si>
  <si>
    <t>1l</t>
  </si>
  <si>
    <t xml:space="preserve">justification </t>
  </si>
  <si>
    <t>4 varroas</t>
  </si>
  <si>
    <t>12 varroas</t>
  </si>
  <si>
    <t>Layens</t>
  </si>
  <si>
    <t>1er nourr.</t>
  </si>
  <si>
    <t>2ième nourr</t>
  </si>
  <si>
    <t>3 ième nourr</t>
  </si>
  <si>
    <t/>
  </si>
  <si>
    <t xml:space="preserve">Dates </t>
  </si>
  <si>
    <t>Rx</t>
  </si>
  <si>
    <t>Dates</t>
  </si>
  <si>
    <t>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</si>
</sst>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2"/>
      <color theme="1"/>
      <name val="Calibri"/>
      <family val="2"/>
      <scheme val="minor"/>
    </font>
    <font>
      <sz val="8"/>
      <name val="Calibri"/>
      <family val="2"/>
      <scheme val="minor"/>
    </font>
    <font>
      <sz val="12"/>
      <color rgb="FFFF0000"/>
      <name val="Calibri"/>
      <family val="2"/>
      <scheme val="minor"/>
    </font>
    <font>
      <b/>
      <i/>
      <sz val="12"/>
      <color rgb="FFFF0000"/>
      <name val="Calibri"/>
      <family val="2"/>
      <scheme val="minor"/>
    </font>
    <font>
      <sz val="12"/>
      <name val="Calibri"/>
      <family val="2"/>
      <scheme val="minor"/>
    </font>
    <font>
      <sz val="12"/>
      <color theme="5"/>
      <name val="Calibri"/>
      <family val="2"/>
      <scheme val="minor"/>
    </font>
    <font>
      <sz val="8"/>
      <color theme="1"/>
      <name val="Calibri"/>
      <family val="2"/>
      <scheme val="minor"/>
    </font>
    <font>
      <sz val="10"/>
      <color rgb="FFFF0000"/>
      <name val="Calibri"/>
      <family val="2"/>
      <scheme val="minor"/>
    </font>
    <font>
      <b/>
      <sz val="12"/>
      <color rgb="FFFF0000"/>
      <name val="Calibri"/>
      <family val="2"/>
      <scheme val="minor"/>
    </font>
    <font>
      <sz val="14"/>
      <color theme="1"/>
      <name val="Calibri"/>
      <family val="2"/>
      <scheme val="minor"/>
    </font>
    <font>
      <sz val="10"/>
      <color theme="1"/>
      <name val="Calibri"/>
      <family val="2"/>
      <scheme val="minor"/>
    </font>
    <font>
      <sz val="9"/>
      <color theme="1"/>
      <name val="Calibri"/>
      <family val="2"/>
      <scheme val="minor"/>
    </font>
    <font>
      <sz val="10"/>
      <color rgb="FF000000"/>
      <name val="Tahoma"/>
      <family val="2"/>
    </font>
    <font>
      <sz val="18"/>
      <color rgb="FF000000"/>
      <name val="Calibri"/>
      <family val="2"/>
      <scheme val="minor"/>
    </font>
    <font>
      <b/>
      <sz val="16"/>
      <color theme="1"/>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9" tint="0.3999450666829432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94">
    <xf numFmtId="0" fontId="0" fillId="0" borderId="0" xfId="0"/>
    <xf numFmtId="0" fontId="0" fillId="2" borderId="0" xfId="0" applyFill="1" applyAlignment="1">
      <alignment horizontal="center"/>
    </xf>
    <xf numFmtId="0" fontId="0" fillId="3" borderId="0" xfId="0" applyFill="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0" fillId="4" borderId="2" xfId="0" applyFill="1" applyBorder="1" applyAlignment="1">
      <alignment horizontal="center"/>
    </xf>
    <xf numFmtId="0" fontId="0" fillId="3" borderId="1" xfId="0" applyFill="1" applyBorder="1"/>
    <xf numFmtId="0" fontId="0" fillId="0" borderId="1" xfId="0" applyBorder="1"/>
    <xf numFmtId="0" fontId="3" fillId="2" borderId="1" xfId="0" applyFont="1" applyFill="1" applyBorder="1" applyAlignment="1">
      <alignment horizontal="center"/>
    </xf>
    <xf numFmtId="0" fontId="3" fillId="3" borderId="1" xfId="0" applyFont="1" applyFill="1" applyBorder="1" applyAlignment="1">
      <alignment horizontal="center"/>
    </xf>
    <xf numFmtId="0" fontId="0" fillId="4" borderId="1" xfId="0" applyFill="1" applyBorder="1" applyAlignment="1">
      <alignment horizontal="center"/>
    </xf>
    <xf numFmtId="0" fontId="0" fillId="3" borderId="2" xfId="0" applyFill="1" applyBorder="1" applyAlignment="1">
      <alignment horizontal="center"/>
    </xf>
    <xf numFmtId="0" fontId="0" fillId="4" borderId="2"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4" borderId="2" xfId="0" applyFill="1" applyBorder="1" applyAlignment="1" applyProtection="1">
      <alignment horizontal="center"/>
      <protection hidden="1"/>
    </xf>
    <xf numFmtId="0" fontId="0" fillId="2" borderId="1" xfId="0" applyFill="1" applyBorder="1" applyAlignment="1" applyProtection="1">
      <alignment horizontal="center"/>
      <protection hidden="1"/>
    </xf>
    <xf numFmtId="1" fontId="0" fillId="2" borderId="1" xfId="0" applyNumberFormat="1" applyFill="1" applyBorder="1" applyAlignment="1" applyProtection="1">
      <alignment horizontal="center"/>
      <protection hidden="1"/>
    </xf>
    <xf numFmtId="0" fontId="0" fillId="6" borderId="1" xfId="0" applyFill="1" applyBorder="1" applyAlignment="1" applyProtection="1">
      <alignment horizontal="center"/>
      <protection hidden="1"/>
    </xf>
    <xf numFmtId="0" fontId="8" fillId="2" borderId="1" xfId="0" applyFont="1" applyFill="1" applyBorder="1" applyAlignment="1" applyProtection="1">
      <alignment horizontal="center"/>
      <protection hidden="1"/>
    </xf>
    <xf numFmtId="0" fontId="0" fillId="2" borderId="0" xfId="0" applyFill="1" applyAlignment="1" applyProtection="1">
      <alignment horizontal="center"/>
      <protection hidden="1"/>
    </xf>
    <xf numFmtId="0" fontId="0" fillId="2" borderId="1" xfId="0" applyFill="1" applyBorder="1" applyProtection="1">
      <protection hidden="1"/>
    </xf>
    <xf numFmtId="0" fontId="0" fillId="0" borderId="0" xfId="0" applyProtection="1">
      <protection hidden="1"/>
    </xf>
    <xf numFmtId="0" fontId="0" fillId="3" borderId="0" xfId="0" applyFill="1" applyAlignment="1" applyProtection="1">
      <alignment horizontal="center"/>
      <protection hidden="1"/>
    </xf>
    <xf numFmtId="0" fontId="0" fillId="3" borderId="1" xfId="0" applyFill="1" applyBorder="1" applyProtection="1">
      <protection hidden="1"/>
    </xf>
    <xf numFmtId="0" fontId="0" fillId="3" borderId="1" xfId="0" applyFill="1" applyBorder="1" applyAlignment="1" applyProtection="1">
      <alignment horizontal="center"/>
      <protection hidden="1"/>
    </xf>
    <xf numFmtId="1" fontId="0" fillId="3" borderId="1" xfId="0" applyNumberFormat="1" applyFill="1" applyBorder="1" applyAlignment="1" applyProtection="1">
      <alignment horizontal="center" vertical="center"/>
      <protection hidden="1"/>
    </xf>
    <xf numFmtId="1" fontId="0" fillId="3" borderId="1" xfId="0" applyNumberFormat="1" applyFill="1" applyBorder="1" applyAlignment="1" applyProtection="1">
      <alignment horizontal="center"/>
      <protection hidden="1"/>
    </xf>
    <xf numFmtId="0" fontId="8" fillId="3" borderId="1"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0" fontId="3" fillId="3" borderId="1" xfId="0" applyFont="1" applyFill="1" applyBorder="1" applyAlignment="1" applyProtection="1">
      <alignment horizontal="center"/>
      <protection hidden="1"/>
    </xf>
    <xf numFmtId="0" fontId="3" fillId="3" borderId="1" xfId="0" applyFont="1" applyFill="1" applyBorder="1" applyAlignment="1" applyProtection="1">
      <alignment horizontal="center" vertical="center"/>
      <protection hidden="1"/>
    </xf>
    <xf numFmtId="0" fontId="0" fillId="4" borderId="1" xfId="0" applyFill="1" applyBorder="1" applyAlignment="1" applyProtection="1">
      <alignment horizontal="center"/>
      <protection hidden="1"/>
    </xf>
    <xf numFmtId="164" fontId="0" fillId="3" borderId="1" xfId="0" applyNumberFormat="1" applyFill="1" applyBorder="1" applyAlignment="1" applyProtection="1">
      <alignment horizontal="center"/>
      <protection hidden="1"/>
    </xf>
    <xf numFmtId="0" fontId="3" fillId="2" borderId="1" xfId="0" applyFont="1" applyFill="1" applyBorder="1" applyAlignment="1" applyProtection="1">
      <alignment horizontal="right"/>
      <protection hidden="1"/>
    </xf>
    <xf numFmtId="0" fontId="0" fillId="6" borderId="2" xfId="0" applyFill="1" applyBorder="1" applyAlignment="1" applyProtection="1">
      <alignment horizontal="center"/>
      <protection hidden="1"/>
    </xf>
    <xf numFmtId="0" fontId="7" fillId="2" borderId="1" xfId="0" applyFont="1" applyFill="1" applyBorder="1" applyAlignment="1" applyProtection="1">
      <alignment horizontal="center"/>
      <protection hidden="1"/>
    </xf>
    <xf numFmtId="0" fontId="3" fillId="3" borderId="1" xfId="0" applyFont="1" applyFill="1" applyBorder="1" applyAlignment="1" applyProtection="1">
      <alignment horizontal="right"/>
      <protection hidden="1"/>
    </xf>
    <xf numFmtId="0" fontId="0" fillId="0" borderId="3" xfId="0" applyBorder="1" applyProtection="1">
      <protection locked="0"/>
    </xf>
    <xf numFmtId="0" fontId="0" fillId="2" borderId="0" xfId="0" applyFill="1" applyAlignment="1" applyProtection="1">
      <alignment horizontal="center" vertical="center"/>
      <protection locked="0"/>
    </xf>
    <xf numFmtId="0" fontId="0" fillId="2" borderId="1" xfId="0" applyFill="1" applyBorder="1" applyAlignment="1" applyProtection="1">
      <alignment vertical="center"/>
      <protection locked="0"/>
    </xf>
    <xf numFmtId="0" fontId="0" fillId="2" borderId="1" xfId="0" applyFill="1" applyBorder="1" applyAlignment="1" applyProtection="1">
      <alignment horizontal="center" vertical="center"/>
      <protection locked="0"/>
    </xf>
    <xf numFmtId="16" fontId="0" fillId="2" borderId="2" xfId="0" applyNumberFormat="1" applyFill="1" applyBorder="1" applyAlignment="1" applyProtection="1">
      <alignment horizontal="center" vertical="center"/>
      <protection locked="0"/>
    </xf>
    <xf numFmtId="16" fontId="0" fillId="2" borderId="1" xfId="0" applyNumberFormat="1" applyFill="1" applyBorder="1" applyAlignment="1" applyProtection="1">
      <alignment horizontal="center"/>
      <protection locked="0"/>
    </xf>
    <xf numFmtId="16" fontId="0" fillId="2" borderId="1" xfId="0" applyNumberFormat="1" applyFill="1" applyBorder="1" applyAlignment="1" applyProtection="1">
      <alignment horizontal="center" vertical="center"/>
      <protection locked="0"/>
    </xf>
    <xf numFmtId="0" fontId="0" fillId="2" borderId="0" xfId="0" applyFill="1" applyProtection="1">
      <protection locked="0"/>
    </xf>
    <xf numFmtId="0" fontId="0" fillId="2" borderId="0" xfId="0" applyFill="1" applyAlignment="1" applyProtection="1">
      <alignment horizontal="center"/>
      <protection locked="0"/>
    </xf>
    <xf numFmtId="0" fontId="3" fillId="2" borderId="1" xfId="0" applyFont="1" applyFill="1" applyBorder="1" applyAlignment="1" applyProtection="1">
      <alignment horizontal="center"/>
      <protection locked="0"/>
    </xf>
    <xf numFmtId="0" fontId="0" fillId="2" borderId="1" xfId="0" applyFill="1" applyBorder="1" applyProtection="1">
      <protection locked="0"/>
    </xf>
    <xf numFmtId="0" fontId="0" fillId="0" borderId="0" xfId="0" applyProtection="1">
      <protection locked="0"/>
    </xf>
    <xf numFmtId="0" fontId="0" fillId="2" borderId="8" xfId="0" applyFill="1" applyBorder="1" applyAlignment="1" applyProtection="1">
      <alignment horizontal="center"/>
      <protection locked="0"/>
    </xf>
    <xf numFmtId="0" fontId="0" fillId="2" borderId="9" xfId="0" applyFill="1" applyBorder="1" applyProtection="1">
      <protection locked="0"/>
    </xf>
    <xf numFmtId="0" fontId="0" fillId="4" borderId="10" xfId="0" applyFill="1" applyBorder="1" applyAlignment="1" applyProtection="1">
      <alignment horizontal="center"/>
      <protection locked="0"/>
    </xf>
    <xf numFmtId="0" fontId="0" fillId="0" borderId="8" xfId="0" applyBorder="1" applyProtection="1">
      <protection locked="0"/>
    </xf>
    <xf numFmtId="16" fontId="0" fillId="2" borderId="9" xfId="0" applyNumberFormat="1" applyFill="1" applyBorder="1" applyAlignment="1" applyProtection="1">
      <alignment horizontal="center"/>
      <protection locked="0"/>
    </xf>
    <xf numFmtId="0" fontId="0" fillId="2" borderId="9" xfId="0" applyFill="1" applyBorder="1" applyAlignment="1" applyProtection="1">
      <alignment horizontal="center"/>
      <protection locked="0"/>
    </xf>
    <xf numFmtId="0" fontId="4" fillId="7" borderId="9" xfId="0" applyFont="1" applyFill="1" applyBorder="1" applyAlignment="1" applyProtection="1">
      <alignment horizontal="center"/>
      <protection locked="0"/>
    </xf>
    <xf numFmtId="0" fontId="0" fillId="2" borderId="4" xfId="0" applyFill="1" applyBorder="1" applyAlignment="1" applyProtection="1">
      <alignment horizontal="center"/>
      <protection locked="0"/>
    </xf>
    <xf numFmtId="0" fontId="6" fillId="2" borderId="0" xfId="0" applyFont="1" applyFill="1" applyProtection="1">
      <protection locked="0"/>
    </xf>
    <xf numFmtId="0" fontId="6" fillId="2" borderId="1" xfId="0" applyFont="1" applyFill="1" applyBorder="1" applyAlignment="1" applyProtection="1">
      <alignment vertical="center"/>
      <protection locked="0"/>
    </xf>
    <xf numFmtId="0" fontId="6" fillId="2" borderId="1" xfId="0" applyFont="1" applyFill="1" applyBorder="1" applyProtection="1">
      <protection locked="0"/>
    </xf>
    <xf numFmtId="0" fontId="6" fillId="0" borderId="0" xfId="0" applyFont="1" applyProtection="1">
      <protection locked="0"/>
    </xf>
    <xf numFmtId="0" fontId="6" fillId="2" borderId="3" xfId="0" applyFont="1" applyFill="1" applyBorder="1" applyProtection="1">
      <protection locked="0"/>
    </xf>
    <xf numFmtId="0" fontId="0" fillId="2" borderId="4" xfId="0" applyFill="1" applyBorder="1" applyAlignment="1" applyProtection="1">
      <alignment vertical="center"/>
      <protection locked="0"/>
    </xf>
    <xf numFmtId="0" fontId="6" fillId="2" borderId="4" xfId="0" applyFont="1" applyFill="1" applyBorder="1" applyProtection="1">
      <protection locked="0"/>
    </xf>
    <xf numFmtId="0" fontId="6" fillId="0" borderId="3" xfId="0" applyFont="1" applyBorder="1" applyProtection="1">
      <protection locked="0"/>
    </xf>
    <xf numFmtId="0" fontId="0" fillId="9" borderId="0" xfId="0" applyFill="1" applyAlignment="1" applyProtection="1">
      <alignment horizontal="center"/>
      <protection locked="0"/>
    </xf>
    <xf numFmtId="0" fontId="0" fillId="9" borderId="1" xfId="0" applyFill="1" applyBorder="1" applyProtection="1">
      <protection locked="0"/>
    </xf>
    <xf numFmtId="0" fontId="0" fillId="9" borderId="1" xfId="0" applyFill="1" applyBorder="1" applyAlignment="1" applyProtection="1">
      <alignment horizontal="center"/>
      <protection locked="0"/>
    </xf>
    <xf numFmtId="16" fontId="0" fillId="9" borderId="2" xfId="0" applyNumberFormat="1" applyFill="1" applyBorder="1" applyAlignment="1" applyProtection="1">
      <alignment horizontal="center"/>
      <protection locked="0"/>
    </xf>
    <xf numFmtId="0" fontId="0" fillId="9" borderId="0" xfId="0" applyFill="1" applyProtection="1">
      <protection locked="0"/>
    </xf>
    <xf numFmtId="0" fontId="6" fillId="3" borderId="0" xfId="0" applyFont="1" applyFill="1" applyProtection="1">
      <protection locked="0"/>
    </xf>
    <xf numFmtId="0" fontId="6" fillId="3" borderId="1" xfId="0" applyFont="1" applyFill="1" applyBorder="1" applyAlignment="1" applyProtection="1">
      <alignment vertical="center"/>
      <protection locked="0"/>
    </xf>
    <xf numFmtId="0" fontId="6" fillId="3" borderId="1" xfId="0" applyFont="1" applyFill="1" applyBorder="1" applyProtection="1">
      <protection locked="0"/>
    </xf>
    <xf numFmtId="0" fontId="6" fillId="3" borderId="3" xfId="0" applyFont="1" applyFill="1" applyBorder="1" applyProtection="1">
      <protection locked="0"/>
    </xf>
    <xf numFmtId="0" fontId="0" fillId="3" borderId="4" xfId="0" applyFill="1" applyBorder="1" applyAlignment="1" applyProtection="1">
      <alignment vertical="center"/>
      <protection locked="0"/>
    </xf>
    <xf numFmtId="0" fontId="6" fillId="3" borderId="4" xfId="0" applyFont="1" applyFill="1" applyBorder="1" applyProtection="1">
      <protection locked="0"/>
    </xf>
    <xf numFmtId="0" fontId="0" fillId="3" borderId="8" xfId="0" applyFill="1" applyBorder="1" applyAlignment="1" applyProtection="1">
      <alignment horizontal="center"/>
      <protection locked="0"/>
    </xf>
    <xf numFmtId="0" fontId="0" fillId="3" borderId="9" xfId="0" applyFill="1" applyBorder="1" applyProtection="1">
      <protection locked="0"/>
    </xf>
    <xf numFmtId="0" fontId="0" fillId="3" borderId="9" xfId="0" applyFill="1" applyBorder="1" applyAlignment="1" applyProtection="1">
      <alignment horizontal="center"/>
      <protection locked="0"/>
    </xf>
    <xf numFmtId="16" fontId="0" fillId="3" borderId="9" xfId="0" applyNumberForma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0" fillId="7" borderId="9" xfId="0" applyFill="1" applyBorder="1" applyAlignment="1" applyProtection="1">
      <alignment horizontal="center"/>
      <protection locked="0"/>
    </xf>
    <xf numFmtId="0" fontId="0" fillId="3" borderId="0" xfId="0" applyFill="1" applyAlignment="1" applyProtection="1">
      <alignment horizontal="center"/>
      <protection locked="0"/>
    </xf>
    <xf numFmtId="0" fontId="3" fillId="3" borderId="1" xfId="0" applyFont="1" applyFill="1" applyBorder="1" applyAlignment="1" applyProtection="1">
      <alignment horizontal="center"/>
      <protection locked="0"/>
    </xf>
    <xf numFmtId="0" fontId="0" fillId="3" borderId="1" xfId="0"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14" fontId="0" fillId="8" borderId="9" xfId="0" applyNumberFormat="1" applyFill="1" applyBorder="1" applyAlignment="1" applyProtection="1">
      <alignment horizontal="center"/>
      <protection locked="0"/>
    </xf>
    <xf numFmtId="0" fontId="0" fillId="8" borderId="9" xfId="0" applyFill="1" applyBorder="1" applyAlignment="1" applyProtection="1">
      <alignment horizontal="center"/>
      <protection locked="0"/>
    </xf>
    <xf numFmtId="164" fontId="0" fillId="3" borderId="1" xfId="0" applyNumberFormat="1" applyFill="1" applyBorder="1" applyAlignment="1" applyProtection="1">
      <alignment horizontal="center"/>
      <protection locked="0"/>
    </xf>
    <xf numFmtId="0" fontId="3" fillId="3" borderId="9" xfId="0" applyFont="1" applyFill="1" applyBorder="1" applyAlignment="1" applyProtection="1">
      <alignment horizontal="right"/>
      <protection locked="0"/>
    </xf>
    <xf numFmtId="0" fontId="6" fillId="3" borderId="11" xfId="0" applyFont="1" applyFill="1" applyBorder="1" applyProtection="1">
      <protection locked="0"/>
    </xf>
    <xf numFmtId="0" fontId="0" fillId="2" borderId="2" xfId="0" applyFill="1" applyBorder="1" applyAlignment="1" applyProtection="1">
      <alignment horizont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vertical="center"/>
      <protection locked="0"/>
    </xf>
    <xf numFmtId="0" fontId="0" fillId="2" borderId="9" xfId="0" applyFill="1" applyBorder="1" applyAlignment="1" applyProtection="1">
      <alignment horizontal="center" vertical="center"/>
      <protection locked="0"/>
    </xf>
    <xf numFmtId="16" fontId="0" fillId="2" borderId="10" xfId="0" applyNumberFormat="1" applyFill="1" applyBorder="1" applyAlignment="1" applyProtection="1">
      <alignment horizontal="center" vertical="center"/>
      <protection locked="0"/>
    </xf>
    <xf numFmtId="16" fontId="0" fillId="5" borderId="9" xfId="0" applyNumberFormat="1" applyFill="1" applyBorder="1" applyAlignment="1" applyProtection="1">
      <alignment horizontal="center"/>
      <protection locked="0"/>
    </xf>
    <xf numFmtId="16" fontId="0" fillId="2" borderId="9" xfId="0" applyNumberFormat="1" applyFill="1" applyBorder="1" applyAlignment="1" applyProtection="1">
      <alignment horizontal="center" vertical="center"/>
      <protection locked="0"/>
    </xf>
    <xf numFmtId="0" fontId="0" fillId="2" borderId="8" xfId="0" applyFill="1" applyBorder="1" applyProtection="1">
      <protection locked="0"/>
    </xf>
    <xf numFmtId="0" fontId="2" fillId="3" borderId="9" xfId="0" applyFont="1" applyFill="1" applyBorder="1" applyAlignment="1" applyProtection="1">
      <alignment horizontal="center"/>
      <protection locked="0"/>
    </xf>
    <xf numFmtId="0" fontId="0" fillId="3" borderId="1" xfId="0" applyFill="1" applyBorder="1" applyProtection="1">
      <protection locked="0"/>
    </xf>
    <xf numFmtId="0" fontId="0" fillId="5" borderId="9" xfId="0" applyFill="1" applyBorder="1" applyAlignment="1" applyProtection="1">
      <alignment horizontal="center"/>
      <protection locked="0"/>
    </xf>
    <xf numFmtId="16" fontId="0" fillId="2" borderId="2" xfId="0" applyNumberForma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Protection="1">
      <protection locked="0"/>
    </xf>
    <xf numFmtId="16" fontId="0" fillId="2" borderId="6" xfId="0" applyNumberFormat="1"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Protection="1">
      <protection locked="0"/>
    </xf>
    <xf numFmtId="0" fontId="0" fillId="3" borderId="4" xfId="0" applyFill="1" applyBorder="1" applyAlignment="1" applyProtection="1">
      <alignment horizontal="center"/>
      <protection locked="0"/>
    </xf>
    <xf numFmtId="17" fontId="0" fillId="3" borderId="9" xfId="0" applyNumberFormat="1" applyFill="1" applyBorder="1" applyAlignment="1" applyProtection="1">
      <alignment horizont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vertical="center"/>
      <protection locked="0"/>
    </xf>
    <xf numFmtId="0" fontId="9" fillId="0" borderId="4" xfId="0" applyFont="1" applyBorder="1" applyAlignment="1" applyProtection="1">
      <alignment horizontal="center" vertical="center"/>
      <protection locked="0"/>
    </xf>
    <xf numFmtId="16" fontId="9" fillId="0" borderId="7" xfId="0" applyNumberFormat="1" applyFont="1" applyBorder="1" applyAlignment="1" applyProtection="1">
      <alignment horizontal="center" vertical="center" wrapText="1"/>
      <protection locked="0"/>
    </xf>
    <xf numFmtId="16" fontId="9" fillId="0" borderId="5" xfId="0" applyNumberFormat="1" applyFont="1" applyBorder="1" applyAlignment="1" applyProtection="1">
      <alignment horizontal="center" vertical="center"/>
      <protection locked="0"/>
    </xf>
    <xf numFmtId="0" fontId="9" fillId="0" borderId="3" xfId="0" applyFont="1" applyBorder="1" applyProtection="1">
      <protection locked="0"/>
    </xf>
    <xf numFmtId="16" fontId="0" fillId="0" borderId="7" xfId="0" applyNumberFormat="1" applyBorder="1" applyAlignment="1" applyProtection="1">
      <alignment vertical="center" wrapText="1"/>
      <protection locked="0"/>
    </xf>
    <xf numFmtId="0" fontId="11" fillId="2" borderId="0" xfId="0" applyFont="1" applyFill="1" applyProtection="1">
      <protection locked="0"/>
    </xf>
    <xf numFmtId="0" fontId="11" fillId="2" borderId="1" xfId="0" applyFont="1" applyFill="1" applyBorder="1" applyAlignment="1" applyProtection="1">
      <alignment vertical="center"/>
      <protection locked="0"/>
    </xf>
    <xf numFmtId="0" fontId="11" fillId="2" borderId="1" xfId="0" applyFont="1" applyFill="1" applyBorder="1" applyProtection="1">
      <protection locked="0"/>
    </xf>
    <xf numFmtId="0" fontId="11" fillId="0" borderId="0" xfId="0" applyFont="1" applyProtection="1">
      <protection locked="0"/>
    </xf>
    <xf numFmtId="0" fontId="11" fillId="2" borderId="3" xfId="0" applyFont="1" applyFill="1" applyBorder="1" applyProtection="1">
      <protection locked="0"/>
    </xf>
    <xf numFmtId="0" fontId="11" fillId="2" borderId="4" xfId="0" applyFont="1" applyFill="1" applyBorder="1" applyAlignment="1" applyProtection="1">
      <alignment vertical="center"/>
      <protection locked="0"/>
    </xf>
    <xf numFmtId="0" fontId="11" fillId="2" borderId="4" xfId="0" applyFont="1" applyFill="1" applyBorder="1" applyProtection="1">
      <protection locked="0"/>
    </xf>
    <xf numFmtId="0" fontId="11" fillId="0" borderId="3" xfId="0" applyFont="1" applyBorder="1" applyProtection="1">
      <protection locked="0"/>
    </xf>
    <xf numFmtId="0" fontId="10" fillId="3" borderId="0" xfId="0" applyFont="1" applyFill="1" applyProtection="1">
      <protection locked="0"/>
    </xf>
    <xf numFmtId="0" fontId="10" fillId="3" borderId="1" xfId="0" applyFont="1" applyFill="1" applyBorder="1" applyAlignment="1" applyProtection="1">
      <alignment vertical="center"/>
      <protection locked="0"/>
    </xf>
    <xf numFmtId="0" fontId="10" fillId="3" borderId="1" xfId="0" applyFont="1" applyFill="1" applyBorder="1" applyProtection="1">
      <protection locked="0"/>
    </xf>
    <xf numFmtId="0" fontId="10" fillId="3" borderId="3" xfId="0" applyFont="1" applyFill="1" applyBorder="1" applyProtection="1">
      <protection locked="0"/>
    </xf>
    <xf numFmtId="0" fontId="10" fillId="3" borderId="4" xfId="0" applyFont="1" applyFill="1" applyBorder="1" applyAlignment="1" applyProtection="1">
      <alignment vertical="center"/>
      <protection locked="0"/>
    </xf>
    <xf numFmtId="0" fontId="10" fillId="3" borderId="4" xfId="0" applyFont="1" applyFill="1" applyBorder="1" applyProtection="1">
      <protection locked="0"/>
    </xf>
    <xf numFmtId="0" fontId="10" fillId="2" borderId="0" xfId="0" applyFont="1" applyFill="1" applyProtection="1">
      <protection locked="0"/>
    </xf>
    <xf numFmtId="0" fontId="10" fillId="2" borderId="1" xfId="0" applyFont="1" applyFill="1" applyBorder="1" applyAlignment="1" applyProtection="1">
      <alignment vertical="center"/>
      <protection locked="0"/>
    </xf>
    <xf numFmtId="0" fontId="10" fillId="2" borderId="1" xfId="0" applyFont="1" applyFill="1" applyBorder="1" applyProtection="1">
      <protection locked="0"/>
    </xf>
    <xf numFmtId="0" fontId="10" fillId="0" borderId="0" xfId="0" applyFont="1" applyProtection="1">
      <protection locked="0"/>
    </xf>
    <xf numFmtId="0" fontId="10" fillId="2" borderId="3" xfId="0" applyFont="1" applyFill="1" applyBorder="1" applyProtection="1">
      <protection locked="0"/>
    </xf>
    <xf numFmtId="0" fontId="10" fillId="2" borderId="4" xfId="0" applyFont="1" applyFill="1" applyBorder="1" applyAlignment="1" applyProtection="1">
      <alignment vertical="center"/>
      <protection locked="0"/>
    </xf>
    <xf numFmtId="0" fontId="10" fillId="2" borderId="4" xfId="0" applyFont="1" applyFill="1" applyBorder="1" applyProtection="1">
      <protection locked="0"/>
    </xf>
    <xf numFmtId="0" fontId="10" fillId="0" borderId="3" xfId="0" applyFont="1" applyBorder="1" applyProtection="1">
      <protection locked="0"/>
    </xf>
    <xf numFmtId="0" fontId="0" fillId="2" borderId="0" xfId="0" applyFill="1" applyAlignment="1" applyProtection="1">
      <alignment horizontal="center"/>
      <protection locked="0" hidden="1"/>
    </xf>
    <xf numFmtId="0" fontId="0" fillId="2" borderId="1" xfId="0" applyFill="1" applyBorder="1" applyProtection="1">
      <protection locked="0" hidden="1"/>
    </xf>
    <xf numFmtId="0" fontId="0" fillId="2" borderId="1" xfId="0" applyFill="1" applyBorder="1" applyAlignment="1" applyProtection="1">
      <alignment horizontal="center"/>
      <protection locked="0" hidden="1"/>
    </xf>
    <xf numFmtId="0" fontId="0" fillId="4" borderId="2" xfId="0" applyFill="1" applyBorder="1" applyAlignment="1" applyProtection="1">
      <alignment horizontal="center"/>
      <protection locked="0" hidden="1"/>
    </xf>
    <xf numFmtId="1" fontId="0" fillId="2" borderId="1" xfId="0" applyNumberFormat="1" applyFill="1" applyBorder="1" applyAlignment="1" applyProtection="1">
      <alignment horizontal="center"/>
      <protection locked="0" hidden="1"/>
    </xf>
    <xf numFmtId="0" fontId="0" fillId="0" borderId="0" xfId="0" applyProtection="1">
      <protection locked="0" hidden="1"/>
    </xf>
    <xf numFmtId="0" fontId="3" fillId="2" borderId="1" xfId="0" applyFont="1" applyFill="1" applyBorder="1" applyAlignment="1" applyProtection="1">
      <alignment horizontal="right"/>
      <protection locked="0" hidden="1"/>
    </xf>
    <xf numFmtId="0" fontId="0" fillId="6" borderId="2" xfId="0" applyFill="1" applyBorder="1" applyAlignment="1" applyProtection="1">
      <alignment horizontal="center"/>
      <protection locked="0" hidden="1"/>
    </xf>
    <xf numFmtId="0" fontId="0" fillId="6" borderId="1" xfId="0" applyFill="1" applyBorder="1" applyAlignment="1" applyProtection="1">
      <alignment horizontal="center"/>
      <protection locked="0" hidden="1"/>
    </xf>
    <xf numFmtId="0" fontId="0" fillId="3" borderId="0" xfId="0" applyFill="1" applyAlignment="1" applyProtection="1">
      <alignment horizontal="center"/>
      <protection locked="0" hidden="1"/>
    </xf>
    <xf numFmtId="0" fontId="0" fillId="3" borderId="1" xfId="0" applyFill="1" applyBorder="1" applyProtection="1">
      <protection locked="0" hidden="1"/>
    </xf>
    <xf numFmtId="0" fontId="0" fillId="3" borderId="1" xfId="0" applyFill="1" applyBorder="1" applyAlignment="1" applyProtection="1">
      <alignment horizontal="center"/>
      <protection locked="0" hidden="1"/>
    </xf>
    <xf numFmtId="164" fontId="0" fillId="3" borderId="1" xfId="0" applyNumberFormat="1" applyFill="1" applyBorder="1" applyAlignment="1" applyProtection="1">
      <alignment horizontal="center"/>
      <protection locked="0" hidden="1"/>
    </xf>
    <xf numFmtId="1" fontId="0" fillId="3" borderId="1" xfId="0" applyNumberFormat="1" applyFill="1" applyBorder="1" applyAlignment="1" applyProtection="1">
      <alignment horizontal="center"/>
      <protection locked="0" hidden="1"/>
    </xf>
    <xf numFmtId="0" fontId="3" fillId="3" borderId="1" xfId="0" applyFont="1" applyFill="1" applyBorder="1" applyAlignment="1" applyProtection="1">
      <alignment horizontal="right"/>
      <protection locked="0" hidden="1"/>
    </xf>
    <xf numFmtId="0" fontId="9" fillId="10" borderId="3" xfId="0" applyFont="1" applyFill="1" applyBorder="1" applyAlignment="1" applyProtection="1">
      <alignment horizontal="center" vertical="center"/>
      <protection locked="0"/>
    </xf>
    <xf numFmtId="0" fontId="9" fillId="10" borderId="4" xfId="0" applyFont="1" applyFill="1" applyBorder="1" applyAlignment="1" applyProtection="1">
      <alignment vertical="center"/>
      <protection locked="0"/>
    </xf>
    <xf numFmtId="0" fontId="9" fillId="10" borderId="4" xfId="0" applyFont="1" applyFill="1" applyBorder="1" applyAlignment="1" applyProtection="1">
      <alignment horizontal="center" vertical="center"/>
      <protection locked="0"/>
    </xf>
    <xf numFmtId="16" fontId="0" fillId="10" borderId="7" xfId="0" applyNumberFormat="1" applyFill="1" applyBorder="1" applyAlignment="1" applyProtection="1">
      <alignment vertical="center" wrapText="1"/>
      <protection locked="0"/>
    </xf>
    <xf numFmtId="16" fontId="9" fillId="10" borderId="7" xfId="0" applyNumberFormat="1" applyFont="1" applyFill="1" applyBorder="1" applyAlignment="1" applyProtection="1">
      <alignment horizontal="center" vertical="center" wrapText="1"/>
      <protection locked="0"/>
    </xf>
    <xf numFmtId="0" fontId="0" fillId="10" borderId="0" xfId="0" applyFill="1" applyAlignment="1" applyProtection="1">
      <alignment horizontal="center" vertical="center"/>
      <protection locked="0"/>
    </xf>
    <xf numFmtId="0" fontId="0" fillId="10" borderId="1" xfId="0" applyFill="1" applyBorder="1" applyAlignment="1" applyProtection="1">
      <alignment vertical="center"/>
      <protection locked="0"/>
    </xf>
    <xf numFmtId="0" fontId="0" fillId="10" borderId="1" xfId="0" applyFill="1" applyBorder="1" applyAlignment="1" applyProtection="1">
      <alignment horizontal="center" vertical="center"/>
      <protection locked="0"/>
    </xf>
    <xf numFmtId="16" fontId="0" fillId="10" borderId="2" xfId="0" applyNumberFormat="1" applyFill="1" applyBorder="1" applyAlignment="1" applyProtection="1">
      <alignment horizontal="center" vertical="center"/>
      <protection locked="0"/>
    </xf>
    <xf numFmtId="16" fontId="0" fillId="10" borderId="1" xfId="0" applyNumberFormat="1" applyFill="1" applyBorder="1" applyAlignment="1" applyProtection="1">
      <alignment horizontal="center"/>
      <protection locked="0"/>
    </xf>
    <xf numFmtId="0" fontId="0" fillId="10" borderId="0" xfId="0" applyFill="1" applyAlignment="1" applyProtection="1">
      <alignment horizontal="center"/>
      <protection locked="0"/>
    </xf>
    <xf numFmtId="0" fontId="3" fillId="10" borderId="1" xfId="0" applyFont="1" applyFill="1" applyBorder="1" applyAlignment="1" applyProtection="1">
      <alignment horizontal="center"/>
      <protection locked="0"/>
    </xf>
    <xf numFmtId="0" fontId="0" fillId="10" borderId="1" xfId="0" applyFill="1" applyBorder="1" applyProtection="1">
      <protection locked="0"/>
    </xf>
    <xf numFmtId="0" fontId="0" fillId="10" borderId="1" xfId="0" applyFill="1" applyBorder="1" applyAlignment="1" applyProtection="1">
      <alignment horizontal="center"/>
      <protection locked="0"/>
    </xf>
    <xf numFmtId="0" fontId="0" fillId="10" borderId="2" xfId="0" applyFill="1" applyBorder="1" applyAlignment="1" applyProtection="1">
      <alignment horizontal="center"/>
      <protection locked="0"/>
    </xf>
    <xf numFmtId="0" fontId="0" fillId="10" borderId="8" xfId="0" applyFill="1" applyBorder="1" applyAlignment="1" applyProtection="1">
      <alignment horizontal="center"/>
      <protection locked="0"/>
    </xf>
    <xf numFmtId="0" fontId="0" fillId="10" borderId="9" xfId="0" applyFill="1" applyBorder="1" applyProtection="1">
      <protection locked="0"/>
    </xf>
    <xf numFmtId="0" fontId="0" fillId="10" borderId="10" xfId="0" applyFill="1" applyBorder="1" applyAlignment="1" applyProtection="1">
      <alignment horizontal="center"/>
      <protection locked="0"/>
    </xf>
    <xf numFmtId="0" fontId="0" fillId="10" borderId="8" xfId="0" applyFill="1" applyBorder="1" applyProtection="1">
      <protection locked="0"/>
    </xf>
    <xf numFmtId="16" fontId="0" fillId="10" borderId="9" xfId="0" applyNumberFormat="1" applyFill="1" applyBorder="1" applyAlignment="1" applyProtection="1">
      <alignment horizontal="center"/>
      <protection locked="0"/>
    </xf>
    <xf numFmtId="0" fontId="0" fillId="10" borderId="9" xfId="0" applyFill="1" applyBorder="1" applyAlignment="1" applyProtection="1">
      <alignment horizontal="center"/>
      <protection locked="0"/>
    </xf>
    <xf numFmtId="0" fontId="4" fillId="10" borderId="9" xfId="0" applyFont="1" applyFill="1" applyBorder="1" applyAlignment="1" applyProtection="1">
      <alignment horizontal="center"/>
      <protection locked="0"/>
    </xf>
    <xf numFmtId="0" fontId="11" fillId="10" borderId="0" xfId="0" applyFont="1" applyFill="1" applyProtection="1">
      <protection locked="0"/>
    </xf>
    <xf numFmtId="0" fontId="11" fillId="10" borderId="1" xfId="0" applyFont="1" applyFill="1" applyBorder="1" applyAlignment="1" applyProtection="1">
      <alignment vertical="center"/>
      <protection locked="0"/>
    </xf>
    <xf numFmtId="0" fontId="11" fillId="10" borderId="1" xfId="0" applyFont="1" applyFill="1" applyBorder="1" applyProtection="1">
      <protection locked="0"/>
    </xf>
    <xf numFmtId="0" fontId="11" fillId="10" borderId="3" xfId="0" applyFont="1" applyFill="1" applyBorder="1" applyProtection="1">
      <protection locked="0"/>
    </xf>
    <xf numFmtId="0" fontId="11" fillId="10" borderId="4" xfId="0" applyFont="1" applyFill="1" applyBorder="1" applyAlignment="1" applyProtection="1">
      <alignment vertical="center"/>
      <protection locked="0"/>
    </xf>
    <xf numFmtId="0" fontId="11" fillId="10" borderId="4" xfId="0" applyFont="1" applyFill="1" applyBorder="1" applyProtection="1">
      <protection locked="0"/>
    </xf>
    <xf numFmtId="0" fontId="0" fillId="7" borderId="0" xfId="0" applyFill="1" applyAlignment="1" applyProtection="1">
      <alignment horizontal="center"/>
      <protection hidden="1"/>
    </xf>
    <xf numFmtId="0" fontId="0" fillId="7" borderId="1" xfId="0" applyFill="1" applyBorder="1" applyProtection="1">
      <protection hidden="1"/>
    </xf>
    <xf numFmtId="0" fontId="0" fillId="7" borderId="1" xfId="0" applyFill="1" applyBorder="1" applyAlignment="1" applyProtection="1">
      <alignment horizontal="center"/>
      <protection hidden="1"/>
    </xf>
    <xf numFmtId="0" fontId="0" fillId="7" borderId="2" xfId="0" applyFill="1" applyBorder="1" applyAlignment="1" applyProtection="1">
      <alignment horizontal="center"/>
      <protection hidden="1"/>
    </xf>
    <xf numFmtId="1" fontId="0" fillId="7" borderId="1" xfId="0" applyNumberForma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0" fontId="14" fillId="2" borderId="1" xfId="0" applyFont="1"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3" borderId="2"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EB8A0-F1EF-814E-B8C8-B67CB57ECC1C}">
  <sheetPr codeName="Feuil1">
    <pageSetUpPr fitToPage="1"/>
  </sheetPr>
  <dimension ref="A1:X145"/>
  <sheetViews>
    <sheetView tabSelected="1" zoomScaleNormal="100" workbookViewId="0">
      <pane xSplit="1" ySplit="1" topLeftCell="B2" activePane="bottomRight" state="frozen"/>
      <selection pane="topRight" activeCell="B1" sqref="B1"/>
      <selection pane="bottomLeft" activeCell="A2" sqref="A2"/>
      <selection pane="bottomRight" activeCell="N10" sqref="N10"/>
    </sheetView>
  </sheetViews>
  <sheetFormatPr baseColWidth="10" defaultRowHeight="15.75" x14ac:dyDescent="0.25"/>
  <cols>
    <col min="2" max="2" width="21.625" style="7" customWidth="1"/>
    <col min="3" max="3" width="6.5" style="7" customWidth="1"/>
    <col min="4" max="4" width="8.625" style="7" bestFit="1" customWidth="1"/>
    <col min="5" max="5" width="8.875" customWidth="1"/>
    <col min="6" max="8" width="9.5" bestFit="1" customWidth="1"/>
    <col min="9" max="13" width="9.125" customWidth="1"/>
    <col min="14" max="14" width="8" customWidth="1"/>
    <col min="15" max="15" width="11.125" bestFit="1" customWidth="1"/>
    <col min="16" max="16" width="8" customWidth="1"/>
  </cols>
  <sheetData>
    <row r="1" spans="1:24" s="118" customFormat="1" ht="39.950000000000003" customHeight="1" thickBot="1" x14ac:dyDescent="0.35">
      <c r="A1" s="113">
        <v>1</v>
      </c>
      <c r="B1" s="114" t="s">
        <v>0</v>
      </c>
      <c r="C1" s="115" t="s">
        <v>1</v>
      </c>
      <c r="D1" s="115" t="s">
        <v>2</v>
      </c>
      <c r="E1" s="119" t="s">
        <v>150</v>
      </c>
      <c r="F1" s="119" t="s">
        <v>151</v>
      </c>
      <c r="G1" s="119" t="s">
        <v>152</v>
      </c>
      <c r="H1" s="119" t="s">
        <v>138</v>
      </c>
      <c r="I1" s="116"/>
      <c r="J1" s="116"/>
      <c r="K1" s="116"/>
      <c r="L1" s="116"/>
      <c r="M1" s="116"/>
      <c r="N1" s="117"/>
      <c r="O1" s="117"/>
      <c r="P1" s="117"/>
      <c r="Q1" s="117"/>
      <c r="R1" s="117"/>
      <c r="S1" s="117"/>
      <c r="T1" s="117"/>
      <c r="U1" s="117"/>
      <c r="V1" s="117"/>
      <c r="W1" s="117"/>
      <c r="X1" s="117"/>
    </row>
    <row r="2" spans="1:24" s="45" customFormat="1" ht="17.100000000000001" customHeight="1" x14ac:dyDescent="0.25">
      <c r="A2" s="39"/>
      <c r="B2" s="40" t="s">
        <v>156</v>
      </c>
      <c r="C2" s="41"/>
      <c r="D2" s="41"/>
      <c r="E2" s="42">
        <v>45173</v>
      </c>
      <c r="F2" s="43">
        <v>45187</v>
      </c>
      <c r="G2" s="43">
        <v>45925</v>
      </c>
      <c r="H2" s="43">
        <v>45226</v>
      </c>
      <c r="I2" s="43">
        <v>45247</v>
      </c>
      <c r="J2" s="43">
        <v>45266</v>
      </c>
      <c r="K2" s="43">
        <v>45287</v>
      </c>
      <c r="L2" s="43">
        <v>45330</v>
      </c>
      <c r="M2" s="43">
        <v>45372</v>
      </c>
      <c r="N2" s="44">
        <v>45780</v>
      </c>
      <c r="O2" s="44"/>
      <c r="P2" s="44"/>
      <c r="Q2" s="44"/>
      <c r="R2" s="44"/>
      <c r="S2" s="44"/>
      <c r="T2" s="44"/>
      <c r="U2" s="44"/>
      <c r="V2" s="44"/>
      <c r="W2" s="44"/>
      <c r="X2" s="44"/>
    </row>
    <row r="3" spans="1:24" s="49" customFormat="1" ht="17.100000000000001" customHeight="1" x14ac:dyDescent="0.25">
      <c r="A3" s="46">
        <v>10</v>
      </c>
      <c r="B3" s="47" t="s">
        <v>3</v>
      </c>
      <c r="C3" s="48" t="s">
        <v>9</v>
      </c>
      <c r="D3" s="13">
        <v>23</v>
      </c>
      <c r="E3" s="12">
        <v>28</v>
      </c>
      <c r="F3" s="13">
        <v>32.6</v>
      </c>
      <c r="G3" s="13">
        <v>34</v>
      </c>
      <c r="H3" s="13">
        <v>32</v>
      </c>
      <c r="I3" s="13">
        <v>31.5</v>
      </c>
      <c r="J3" s="13">
        <v>29</v>
      </c>
      <c r="K3" s="13">
        <v>32.5</v>
      </c>
      <c r="L3" s="13">
        <v>30.5</v>
      </c>
      <c r="M3" s="13">
        <v>29.5</v>
      </c>
      <c r="N3" s="13">
        <v>25</v>
      </c>
      <c r="O3" s="13"/>
      <c r="P3" s="13"/>
      <c r="Q3" s="13"/>
      <c r="R3" s="13"/>
      <c r="S3" s="13"/>
      <c r="T3" s="13"/>
      <c r="U3" s="13"/>
      <c r="V3" s="13"/>
      <c r="W3" s="13"/>
      <c r="X3" s="13"/>
    </row>
    <row r="4" spans="1:24" s="21" customFormat="1" x14ac:dyDescent="0.25">
      <c r="A4" s="19">
        <v>11</v>
      </c>
      <c r="B4" s="20" t="s">
        <v>33</v>
      </c>
      <c r="C4" s="15"/>
      <c r="D4" s="15"/>
      <c r="E4" s="14"/>
      <c r="F4" s="15">
        <f t="shared" ref="F4:K4" si="0">IF(E3=0,F3-D3,IF(F3=0,"",+F3-E3))</f>
        <v>4.6000000000000014</v>
      </c>
      <c r="G4" s="15">
        <f t="shared" si="0"/>
        <v>1.3999999999999986</v>
      </c>
      <c r="H4" s="15">
        <f t="shared" si="0"/>
        <v>-2</v>
      </c>
      <c r="I4" s="15">
        <f t="shared" si="0"/>
        <v>-0.5</v>
      </c>
      <c r="J4" s="15">
        <f t="shared" si="0"/>
        <v>-2.5</v>
      </c>
      <c r="K4" s="15">
        <f t="shared" si="0"/>
        <v>3.5</v>
      </c>
      <c r="L4" s="15">
        <f>IF(K3=0,L3-J3,IF(L3=0,"",+L3-K3))</f>
        <v>-2</v>
      </c>
      <c r="M4" s="15">
        <f>IF(L3=0,M3-K3,IF(M3=0,"",+M3-L3))</f>
        <v>-1</v>
      </c>
      <c r="N4" s="15">
        <f t="shared" ref="N4:X4" si="1">IF(M3=0,N3-L3,IF(N3=0,"",+N3-M3))</f>
        <v>-4.5</v>
      </c>
      <c r="O4" s="15" t="str">
        <f t="shared" si="1"/>
        <v/>
      </c>
      <c r="P4" s="15">
        <f t="shared" si="1"/>
        <v>-25</v>
      </c>
      <c r="Q4" s="15">
        <f t="shared" si="1"/>
        <v>0</v>
      </c>
      <c r="R4" s="15">
        <f t="shared" si="1"/>
        <v>0</v>
      </c>
      <c r="S4" s="15">
        <f t="shared" si="1"/>
        <v>0</v>
      </c>
      <c r="T4" s="15">
        <f t="shared" si="1"/>
        <v>0</v>
      </c>
      <c r="U4" s="15">
        <f t="shared" si="1"/>
        <v>0</v>
      </c>
      <c r="V4" s="15">
        <f t="shared" si="1"/>
        <v>0</v>
      </c>
      <c r="W4" s="15">
        <f t="shared" si="1"/>
        <v>0</v>
      </c>
      <c r="X4" s="15">
        <f t="shared" si="1"/>
        <v>0</v>
      </c>
    </row>
    <row r="5" spans="1:24" s="21" customFormat="1" x14ac:dyDescent="0.25">
      <c r="A5" s="19">
        <v>12</v>
      </c>
      <c r="B5" s="20" t="s">
        <v>12</v>
      </c>
      <c r="C5" s="15"/>
      <c r="D5" s="15"/>
      <c r="E5" s="14"/>
      <c r="F5" s="16">
        <f>+IF(F3=0,"",F4/(F$2-E$2)*1000)</f>
        <v>328.57142857142867</v>
      </c>
      <c r="G5" s="16">
        <f>+IF(G3=0,"",G4/(G$2-F$2)*1000)</f>
        <v>1.8970189701897</v>
      </c>
      <c r="H5" s="16">
        <f t="shared" ref="H5:M5" si="2">+IF(H3=0,"",H4/(H$2-G$2)*1000)</f>
        <v>2.8612303290414878</v>
      </c>
      <c r="I5" s="16">
        <f t="shared" si="2"/>
        <v>-23.809523809523807</v>
      </c>
      <c r="J5" s="16">
        <f t="shared" si="2"/>
        <v>-131.57894736842104</v>
      </c>
      <c r="K5" s="16">
        <f t="shared" si="2"/>
        <v>166.66666666666666</v>
      </c>
      <c r="L5" s="16">
        <f t="shared" si="2"/>
        <v>-46.511627906976742</v>
      </c>
      <c r="M5" s="16">
        <f t="shared" si="2"/>
        <v>-23.809523809523807</v>
      </c>
      <c r="N5" s="16">
        <f t="shared" ref="N5" si="3">+IF(N3=0,"",N4/(N$2-M$2)*1000)</f>
        <v>-11.029411764705882</v>
      </c>
      <c r="O5" s="16" t="str">
        <f t="shared" ref="O5" si="4">+IF(O3=0,"",O4/(O$2-N$2)*1000)</f>
        <v/>
      </c>
      <c r="P5" s="16" t="str">
        <f t="shared" ref="P5" si="5">+IF(P3=0,"",P4/(P$2-O$2)*1000)</f>
        <v/>
      </c>
      <c r="Q5" s="16" t="str">
        <f t="shared" ref="Q5" si="6">+IF(Q3=0,"",Q4/(Q$2-P$2)*1000)</f>
        <v/>
      </c>
      <c r="R5" s="16" t="str">
        <f t="shared" ref="R5" si="7">+IF(R3=0,"",R4/(R$2-Q$2)*1000)</f>
        <v/>
      </c>
      <c r="S5" s="16" t="str">
        <f t="shared" ref="S5" si="8">+IF(S3=0,"",S4/(S$2-R$2)*1000)</f>
        <v/>
      </c>
      <c r="T5" s="16" t="str">
        <f t="shared" ref="T5" si="9">+IF(T3=0,"",T4/(T$2-S$2)*1000)</f>
        <v/>
      </c>
      <c r="U5" s="16" t="str">
        <f t="shared" ref="U5" si="10">+IF(U3=0,"",U4/(U$2-T$2)*1000)</f>
        <v/>
      </c>
      <c r="V5" s="16" t="str">
        <f t="shared" ref="V5" si="11">+IF(V3=0,"",V4/(V$2-U$2)*1000)</f>
        <v/>
      </c>
      <c r="W5" s="16" t="str">
        <f t="shared" ref="W5" si="12">+IF(W3=0,"",W4/(W$2-V$2)*1000)</f>
        <v/>
      </c>
      <c r="X5" s="16" t="str">
        <f t="shared" ref="X5" si="13">+IF(X3=0,"",X4/(X$2-W$2)*1000)</f>
        <v/>
      </c>
    </row>
    <row r="6" spans="1:24" s="21" customFormat="1" x14ac:dyDescent="0.25">
      <c r="A6" s="19">
        <v>13</v>
      </c>
      <c r="B6" s="20" t="s">
        <v>15</v>
      </c>
      <c r="C6" s="15"/>
      <c r="D6" s="18" t="str">
        <f>+B3</f>
        <v>R1</v>
      </c>
      <c r="E6" s="17">
        <f t="shared" ref="E6:J6" si="14">+E3-$D3</f>
        <v>5</v>
      </c>
      <c r="F6" s="17">
        <f t="shared" si="14"/>
        <v>9.6000000000000014</v>
      </c>
      <c r="G6" s="17">
        <f t="shared" si="14"/>
        <v>11</v>
      </c>
      <c r="H6" s="17">
        <f t="shared" si="14"/>
        <v>9</v>
      </c>
      <c r="I6" s="17">
        <f t="shared" si="14"/>
        <v>8.5</v>
      </c>
      <c r="J6" s="17">
        <f t="shared" si="14"/>
        <v>6</v>
      </c>
      <c r="K6" s="17">
        <f t="shared" ref="K6" si="15">+K3-$D3</f>
        <v>9.5</v>
      </c>
      <c r="L6" s="17">
        <f>+L3-$D3</f>
        <v>7.5</v>
      </c>
      <c r="M6" s="17">
        <f>+M3-$D3</f>
        <v>6.5</v>
      </c>
      <c r="N6" s="17">
        <f t="shared" ref="N6:X6" si="16">+N3-$D3</f>
        <v>2</v>
      </c>
      <c r="O6" s="17">
        <f t="shared" si="16"/>
        <v>-23</v>
      </c>
      <c r="P6" s="17">
        <f t="shared" si="16"/>
        <v>-23</v>
      </c>
      <c r="Q6" s="17">
        <f t="shared" si="16"/>
        <v>-23</v>
      </c>
      <c r="R6" s="17">
        <f t="shared" si="16"/>
        <v>-23</v>
      </c>
      <c r="S6" s="17">
        <f t="shared" si="16"/>
        <v>-23</v>
      </c>
      <c r="T6" s="17">
        <f t="shared" si="16"/>
        <v>-23</v>
      </c>
      <c r="U6" s="17">
        <f t="shared" si="16"/>
        <v>-23</v>
      </c>
      <c r="V6" s="17">
        <f t="shared" si="16"/>
        <v>-23</v>
      </c>
      <c r="W6" s="17">
        <f t="shared" si="16"/>
        <v>-23</v>
      </c>
      <c r="X6" s="17">
        <f t="shared" si="16"/>
        <v>-23</v>
      </c>
    </row>
    <row r="7" spans="1:24" s="38" customFormat="1" ht="17.100000000000001" customHeight="1" thickBot="1" x14ac:dyDescent="0.3">
      <c r="A7" s="50">
        <v>14</v>
      </c>
      <c r="B7" s="51" t="s">
        <v>51</v>
      </c>
      <c r="C7" s="52" t="s">
        <v>99</v>
      </c>
      <c r="D7" s="52" t="s">
        <v>123</v>
      </c>
      <c r="E7" s="53" t="s">
        <v>128</v>
      </c>
      <c r="F7" s="53" t="s">
        <v>127</v>
      </c>
      <c r="G7" s="54">
        <v>45047</v>
      </c>
      <c r="H7" s="55" t="s">
        <v>98</v>
      </c>
      <c r="I7" s="55" t="s">
        <v>79</v>
      </c>
      <c r="J7" s="55" t="s">
        <v>70</v>
      </c>
      <c r="K7" s="56" t="s">
        <v>71</v>
      </c>
      <c r="L7" s="55" t="s">
        <v>115</v>
      </c>
      <c r="M7" s="55"/>
      <c r="N7" s="55"/>
      <c r="O7" s="55"/>
      <c r="P7" s="55"/>
      <c r="Q7" s="57"/>
      <c r="R7" s="57"/>
      <c r="S7" s="57"/>
      <c r="T7" s="57"/>
      <c r="U7" s="57"/>
      <c r="V7" s="57"/>
      <c r="W7" s="57"/>
      <c r="X7" s="57"/>
    </row>
    <row r="8" spans="1:24" s="123" customFormat="1" ht="17.100000000000001" customHeight="1" x14ac:dyDescent="0.2">
      <c r="A8" s="120"/>
      <c r="B8" s="121" t="s">
        <v>126</v>
      </c>
      <c r="C8" s="122"/>
      <c r="D8" s="122"/>
      <c r="E8" s="120"/>
      <c r="F8" s="120"/>
      <c r="G8" s="120" t="s">
        <v>130</v>
      </c>
      <c r="H8" s="120"/>
      <c r="I8" s="120"/>
      <c r="J8" s="120"/>
      <c r="K8" s="120"/>
      <c r="L8" s="120"/>
      <c r="M8" s="120"/>
      <c r="N8" s="120"/>
      <c r="O8" s="120"/>
      <c r="P8" s="120"/>
      <c r="Q8" s="120"/>
    </row>
    <row r="9" spans="1:24" s="127" customFormat="1" ht="17.100000000000001" customHeight="1" thickBot="1" x14ac:dyDescent="0.25">
      <c r="A9" s="124"/>
      <c r="B9" s="125"/>
      <c r="C9" s="126"/>
      <c r="D9" s="126"/>
      <c r="E9" s="124" t="s">
        <v>129</v>
      </c>
      <c r="F9" s="124" t="s">
        <v>132</v>
      </c>
      <c r="G9" s="124" t="s">
        <v>131</v>
      </c>
      <c r="H9" s="124" t="s">
        <v>143</v>
      </c>
      <c r="I9" s="124"/>
      <c r="J9" s="124"/>
      <c r="K9" s="124"/>
      <c r="L9" s="124"/>
      <c r="M9" s="124"/>
      <c r="N9" s="124"/>
      <c r="O9" s="124"/>
      <c r="P9" s="124"/>
      <c r="Q9" s="124"/>
    </row>
    <row r="10" spans="1:24" s="70" customFormat="1" ht="17.100000000000001" customHeight="1" x14ac:dyDescent="0.25">
      <c r="A10" s="66"/>
      <c r="B10" s="67" t="s">
        <v>157</v>
      </c>
      <c r="C10" s="68"/>
      <c r="D10" s="68"/>
      <c r="E10" s="69">
        <v>45907</v>
      </c>
      <c r="F10" s="69">
        <v>45920</v>
      </c>
      <c r="G10" s="69">
        <v>45938</v>
      </c>
      <c r="H10" s="69">
        <v>45226</v>
      </c>
      <c r="I10" s="69">
        <v>45247</v>
      </c>
      <c r="J10" s="69">
        <v>45266</v>
      </c>
      <c r="K10" s="69">
        <v>45287</v>
      </c>
      <c r="L10" s="69">
        <v>45330</v>
      </c>
      <c r="M10" s="69">
        <v>45372</v>
      </c>
      <c r="N10" s="68"/>
      <c r="O10" s="68"/>
      <c r="P10" s="68"/>
      <c r="Q10" s="68"/>
      <c r="R10" s="68"/>
      <c r="S10" s="68"/>
      <c r="T10" s="68"/>
      <c r="U10" s="68"/>
      <c r="V10" s="68"/>
      <c r="W10" s="68"/>
      <c r="X10" s="68"/>
    </row>
    <row r="11" spans="1:24" s="49" customFormat="1" x14ac:dyDescent="0.25">
      <c r="A11" s="83">
        <v>20</v>
      </c>
      <c r="B11" s="84" t="s">
        <v>4</v>
      </c>
      <c r="C11" s="101" t="s">
        <v>10</v>
      </c>
      <c r="D11" s="85">
        <v>23</v>
      </c>
      <c r="E11" s="192">
        <v>24.8</v>
      </c>
      <c r="F11" s="193">
        <v>27</v>
      </c>
      <c r="G11" s="85">
        <v>30</v>
      </c>
      <c r="H11" s="85">
        <v>33</v>
      </c>
      <c r="I11" s="85">
        <v>31</v>
      </c>
      <c r="J11" s="85">
        <v>29.2</v>
      </c>
      <c r="K11" s="85">
        <v>30</v>
      </c>
      <c r="L11" s="85">
        <v>27.5</v>
      </c>
      <c r="M11" s="85">
        <v>25</v>
      </c>
      <c r="N11" s="85"/>
      <c r="O11" s="85"/>
      <c r="P11" s="85"/>
      <c r="Q11" s="85"/>
      <c r="R11" s="85"/>
      <c r="S11" s="85"/>
      <c r="T11" s="85"/>
      <c r="U11" s="85"/>
      <c r="V11" s="85"/>
      <c r="W11" s="85"/>
      <c r="X11" s="85"/>
    </row>
    <row r="12" spans="1:24" s="21" customFormat="1" x14ac:dyDescent="0.25">
      <c r="A12" s="22">
        <v>21</v>
      </c>
      <c r="B12" s="23" t="s">
        <v>34</v>
      </c>
      <c r="C12" s="24"/>
      <c r="D12" s="24"/>
      <c r="E12" s="14"/>
      <c r="F12" s="24">
        <f t="shared" ref="F12" si="17">IF(E11=0,F11-D11,IF(F11=0,"",+F11-E11))</f>
        <v>2.1999999999999993</v>
      </c>
      <c r="G12" s="24">
        <f t="shared" ref="G12" si="18">IF(F11=0,G11-E11,IF(G11=0,"",+G11-F11))</f>
        <v>3</v>
      </c>
      <c r="H12" s="24">
        <f t="shared" ref="H12" si="19">IF(G11=0,H11-F11,IF(H11=0,"",+H11-G11))</f>
        <v>3</v>
      </c>
      <c r="I12" s="24">
        <f t="shared" ref="I12" si="20">IF(H11=0,I11-G11,IF(I11=0,"",+I11-H11))</f>
        <v>-2</v>
      </c>
      <c r="J12" s="24">
        <f t="shared" ref="J12" si="21">IF(I11=0,J11-H11,IF(J11=0,"",+J11-I11))</f>
        <v>-1.8000000000000007</v>
      </c>
      <c r="K12" s="24">
        <f t="shared" ref="K12" si="22">IF(J11=0,K11-I11,IF(K11=0,"",+K11-J11))</f>
        <v>0.80000000000000071</v>
      </c>
      <c r="L12" s="24">
        <f t="shared" ref="L12" si="23">IF(K11=0,L11-J11,IF(L11=0,"",+L11-K11))</f>
        <v>-2.5</v>
      </c>
      <c r="M12" s="24">
        <f t="shared" ref="M12" si="24">IF(L11=0,M11-K11,IF(M11=0,"",+M11-L11))</f>
        <v>-2.5</v>
      </c>
      <c r="N12" s="24" t="str">
        <f t="shared" ref="N12" si="25">IF(M11=0,N11-L11,IF(N11=0,"",+N11-M11))</f>
        <v/>
      </c>
      <c r="O12" s="24">
        <f t="shared" ref="O12" si="26">IF(N11=0,O11-M11,IF(O11=0,"",+O11-N11))</f>
        <v>-25</v>
      </c>
      <c r="P12" s="24">
        <f t="shared" ref="P12" si="27">IF(O11=0,P11-N11,IF(P11=0,"",+P11-O11))</f>
        <v>0</v>
      </c>
      <c r="Q12" s="24">
        <f t="shared" ref="Q12" si="28">IF(P11=0,Q11-O11,IF(Q11=0,"",+Q11-P11))</f>
        <v>0</v>
      </c>
      <c r="R12" s="24">
        <f t="shared" ref="R12" si="29">IF(Q11=0,R11-P11,IF(R11=0,"",+R11-Q11))</f>
        <v>0</v>
      </c>
      <c r="S12" s="24">
        <f t="shared" ref="S12" si="30">IF(R11=0,S11-Q11,IF(S11=0,"",+S11-R11))</f>
        <v>0</v>
      </c>
      <c r="T12" s="24">
        <f t="shared" ref="T12" si="31">IF(S11=0,T11-R11,IF(T11=0,"",+T11-S11))</f>
        <v>0</v>
      </c>
      <c r="U12" s="24">
        <f t="shared" ref="U12" si="32">IF(T11=0,U11-S11,IF(U11=0,"",+U11-T11))</f>
        <v>0</v>
      </c>
      <c r="V12" s="24">
        <f t="shared" ref="V12" si="33">IF(U11=0,V11-T11,IF(V11=0,"",+V11-U11))</f>
        <v>0</v>
      </c>
      <c r="W12" s="24">
        <f t="shared" ref="W12" si="34">IF(V11=0,W11-U11,IF(W11=0,"",+W11-V11))</f>
        <v>0</v>
      </c>
      <c r="X12" s="24">
        <f t="shared" ref="X12" si="35">IF(W11=0,X11-V11,IF(X11=0,"",+X11-W11))</f>
        <v>0</v>
      </c>
    </row>
    <row r="13" spans="1:24" s="21" customFormat="1" x14ac:dyDescent="0.25">
      <c r="A13" s="22">
        <v>22</v>
      </c>
      <c r="B13" s="23" t="s">
        <v>11</v>
      </c>
      <c r="C13" s="24"/>
      <c r="D13" s="24"/>
      <c r="E13" s="14"/>
      <c r="F13" s="25">
        <f>+IF(F11=0,"",F12/(F$10-E$10)*1000)</f>
        <v>169.2307692307692</v>
      </c>
      <c r="G13" s="26">
        <f t="shared" ref="G13:X13" si="36">+IF(G11=0,"",G12/(G$10-F$10)*1000)</f>
        <v>166.66666666666666</v>
      </c>
      <c r="H13" s="26">
        <f t="shared" si="36"/>
        <v>-4.213483146067416</v>
      </c>
      <c r="I13" s="26">
        <f t="shared" si="36"/>
        <v>-95.238095238095227</v>
      </c>
      <c r="J13" s="26">
        <f t="shared" si="36"/>
        <v>-94.736842105263193</v>
      </c>
      <c r="K13" s="26">
        <f t="shared" si="36"/>
        <v>38.095238095238123</v>
      </c>
      <c r="L13" s="26">
        <f t="shared" si="36"/>
        <v>-58.139534883720927</v>
      </c>
      <c r="M13" s="26">
        <f t="shared" si="36"/>
        <v>-59.523809523809518</v>
      </c>
      <c r="N13" s="26" t="str">
        <f t="shared" si="36"/>
        <v/>
      </c>
      <c r="O13" s="26" t="str">
        <f t="shared" si="36"/>
        <v/>
      </c>
      <c r="P13" s="26" t="str">
        <f t="shared" si="36"/>
        <v/>
      </c>
      <c r="Q13" s="26" t="str">
        <f t="shared" si="36"/>
        <v/>
      </c>
      <c r="R13" s="26" t="str">
        <f t="shared" si="36"/>
        <v/>
      </c>
      <c r="S13" s="26" t="str">
        <f t="shared" si="36"/>
        <v/>
      </c>
      <c r="T13" s="26" t="str">
        <f t="shared" si="36"/>
        <v/>
      </c>
      <c r="U13" s="26" t="str">
        <f t="shared" si="36"/>
        <v/>
      </c>
      <c r="V13" s="26" t="str">
        <f t="shared" si="36"/>
        <v/>
      </c>
      <c r="W13" s="26" t="str">
        <f t="shared" si="36"/>
        <v/>
      </c>
      <c r="X13" s="26" t="str">
        <f t="shared" si="36"/>
        <v/>
      </c>
    </row>
    <row r="14" spans="1:24" s="21" customFormat="1" x14ac:dyDescent="0.25">
      <c r="A14" s="22">
        <v>23</v>
      </c>
      <c r="B14" s="23" t="s">
        <v>16</v>
      </c>
      <c r="C14" s="24"/>
      <c r="D14" s="27" t="str">
        <f>+B11</f>
        <v>R2</v>
      </c>
      <c r="E14" s="17">
        <f t="shared" ref="E14:F14" si="37">+E11-$D11</f>
        <v>1.8000000000000007</v>
      </c>
      <c r="F14" s="17">
        <f t="shared" si="37"/>
        <v>4</v>
      </c>
      <c r="G14" s="17">
        <f t="shared" ref="G14:X14" si="38">+G11-$D11</f>
        <v>7</v>
      </c>
      <c r="H14" s="17">
        <f t="shared" si="38"/>
        <v>10</v>
      </c>
      <c r="I14" s="17">
        <f t="shared" si="38"/>
        <v>8</v>
      </c>
      <c r="J14" s="17">
        <f t="shared" si="38"/>
        <v>6.1999999999999993</v>
      </c>
      <c r="K14" s="17">
        <f t="shared" si="38"/>
        <v>7</v>
      </c>
      <c r="L14" s="17">
        <f t="shared" si="38"/>
        <v>4.5</v>
      </c>
      <c r="M14" s="17">
        <f t="shared" si="38"/>
        <v>2</v>
      </c>
      <c r="N14" s="17">
        <f t="shared" si="38"/>
        <v>-23</v>
      </c>
      <c r="O14" s="17">
        <f t="shared" si="38"/>
        <v>-23</v>
      </c>
      <c r="P14" s="17">
        <f t="shared" si="38"/>
        <v>-23</v>
      </c>
      <c r="Q14" s="17">
        <f t="shared" si="38"/>
        <v>-23</v>
      </c>
      <c r="R14" s="17">
        <f t="shared" si="38"/>
        <v>-23</v>
      </c>
      <c r="S14" s="17">
        <f t="shared" si="38"/>
        <v>-23</v>
      </c>
      <c r="T14" s="17">
        <f t="shared" si="38"/>
        <v>-23</v>
      </c>
      <c r="U14" s="17">
        <f t="shared" si="38"/>
        <v>-23</v>
      </c>
      <c r="V14" s="17">
        <f t="shared" si="38"/>
        <v>-23</v>
      </c>
      <c r="W14" s="17">
        <f t="shared" si="38"/>
        <v>-23</v>
      </c>
      <c r="X14" s="17">
        <f t="shared" si="38"/>
        <v>-23</v>
      </c>
    </row>
    <row r="15" spans="1:24" s="53" customFormat="1" ht="17.100000000000001" customHeight="1" x14ac:dyDescent="0.25">
      <c r="A15" s="77">
        <v>24</v>
      </c>
      <c r="B15" s="78" t="s">
        <v>18</v>
      </c>
      <c r="C15" s="52" t="s">
        <v>99</v>
      </c>
      <c r="D15" s="52" t="s">
        <v>124</v>
      </c>
      <c r="E15" s="53" t="s">
        <v>134</v>
      </c>
      <c r="F15" s="79" t="s">
        <v>127</v>
      </c>
      <c r="G15" s="80" t="s">
        <v>135</v>
      </c>
      <c r="H15" s="79"/>
      <c r="I15" s="79"/>
      <c r="J15" s="79"/>
      <c r="K15" s="79"/>
      <c r="L15" s="79" t="s">
        <v>141</v>
      </c>
      <c r="M15" s="79"/>
      <c r="N15" s="79"/>
      <c r="O15" s="79"/>
      <c r="P15" s="79"/>
      <c r="Q15" s="79"/>
      <c r="R15" s="79"/>
      <c r="S15" s="79"/>
      <c r="T15" s="79"/>
      <c r="U15" s="79"/>
      <c r="V15" s="79"/>
      <c r="W15" s="79"/>
      <c r="X15" s="79"/>
    </row>
    <row r="16" spans="1:24" s="128" customFormat="1" ht="17.100000000000001" customHeight="1" x14ac:dyDescent="0.2">
      <c r="B16" s="129" t="s">
        <v>126</v>
      </c>
      <c r="C16" s="130"/>
      <c r="D16" s="130"/>
      <c r="G16" s="128" t="s">
        <v>136</v>
      </c>
      <c r="H16" s="128" t="s">
        <v>98</v>
      </c>
      <c r="I16" s="128" t="s">
        <v>139</v>
      </c>
      <c r="J16" s="128" t="s">
        <v>142</v>
      </c>
      <c r="K16" s="128" t="s">
        <v>140</v>
      </c>
    </row>
    <row r="17" spans="1:24" s="131" customFormat="1" ht="17.100000000000001" customHeight="1" thickBot="1" x14ac:dyDescent="0.25">
      <c r="B17" s="132"/>
      <c r="C17" s="133"/>
      <c r="D17" s="133"/>
      <c r="E17" s="131" t="s">
        <v>129</v>
      </c>
      <c r="F17" s="131" t="s">
        <v>133</v>
      </c>
      <c r="G17" s="131" t="s">
        <v>137</v>
      </c>
      <c r="H17" s="131" t="s">
        <v>144</v>
      </c>
    </row>
    <row r="18" spans="1:24" s="45" customFormat="1" ht="17.100000000000001" customHeight="1" x14ac:dyDescent="0.25">
      <c r="A18" s="39"/>
      <c r="B18" s="40" t="s">
        <v>156</v>
      </c>
      <c r="C18" s="41"/>
      <c r="D18" s="41"/>
      <c r="E18" s="42">
        <v>45173</v>
      </c>
      <c r="F18" s="43">
        <v>45187</v>
      </c>
      <c r="G18" s="43">
        <v>45190</v>
      </c>
      <c r="H18" s="43">
        <v>45226</v>
      </c>
      <c r="I18" s="43">
        <v>45247</v>
      </c>
      <c r="J18" s="43">
        <v>45266</v>
      </c>
      <c r="K18" s="43">
        <v>45287</v>
      </c>
      <c r="L18" s="43">
        <v>45330</v>
      </c>
      <c r="M18" s="43">
        <v>45372</v>
      </c>
      <c r="N18" s="42">
        <f t="shared" ref="N18:X18" si="39">+N2</f>
        <v>45780</v>
      </c>
      <c r="O18" s="42">
        <f t="shared" si="39"/>
        <v>0</v>
      </c>
      <c r="P18" s="42">
        <f t="shared" si="39"/>
        <v>0</v>
      </c>
      <c r="Q18" s="42">
        <f t="shared" si="39"/>
        <v>0</v>
      </c>
      <c r="R18" s="42">
        <f t="shared" si="39"/>
        <v>0</v>
      </c>
      <c r="S18" s="42">
        <f t="shared" si="39"/>
        <v>0</v>
      </c>
      <c r="T18" s="42">
        <f t="shared" si="39"/>
        <v>0</v>
      </c>
      <c r="U18" s="42">
        <f t="shared" si="39"/>
        <v>0</v>
      </c>
      <c r="V18" s="42">
        <f t="shared" si="39"/>
        <v>0</v>
      </c>
      <c r="W18" s="42">
        <f t="shared" si="39"/>
        <v>0</v>
      </c>
      <c r="X18" s="42">
        <f t="shared" si="39"/>
        <v>0</v>
      </c>
    </row>
    <row r="19" spans="1:24" s="49" customFormat="1" ht="17.100000000000001" customHeight="1" x14ac:dyDescent="0.25">
      <c r="A19" s="46">
        <v>30</v>
      </c>
      <c r="B19" s="47" t="s">
        <v>5</v>
      </c>
      <c r="C19" s="13" t="s">
        <v>149</v>
      </c>
      <c r="D19" s="13">
        <v>42</v>
      </c>
      <c r="E19" s="12">
        <v>48</v>
      </c>
      <c r="F19" s="13">
        <v>50.5</v>
      </c>
      <c r="G19" s="13">
        <v>53</v>
      </c>
      <c r="H19" s="13">
        <v>57</v>
      </c>
      <c r="I19" s="13">
        <v>56</v>
      </c>
      <c r="J19" s="13">
        <v>54</v>
      </c>
      <c r="K19" s="13">
        <v>30.5</v>
      </c>
      <c r="L19" s="13">
        <v>29</v>
      </c>
      <c r="M19" s="13"/>
      <c r="N19" s="13"/>
      <c r="O19" s="13"/>
      <c r="P19" s="13"/>
      <c r="Q19" s="13"/>
      <c r="R19" s="13"/>
      <c r="S19" s="13"/>
      <c r="T19" s="13"/>
      <c r="U19" s="13"/>
      <c r="V19" s="13"/>
      <c r="W19" s="13"/>
      <c r="X19" s="13"/>
    </row>
    <row r="20" spans="1:24" s="21" customFormat="1" x14ac:dyDescent="0.25">
      <c r="A20" s="19">
        <v>31</v>
      </c>
      <c r="B20" s="20" t="s">
        <v>35</v>
      </c>
      <c r="C20" s="15"/>
      <c r="D20" s="15"/>
      <c r="E20" s="14"/>
      <c r="F20" s="15">
        <f t="shared" ref="F20" si="40">IF(E19=0,F19-D19,IF(F19=0,"",+F19-E19))</f>
        <v>2.5</v>
      </c>
      <c r="G20" s="15">
        <f t="shared" ref="G20" si="41">IF(F19=0,G19-E19,IF(G19=0,"",+G19-F19))</f>
        <v>2.5</v>
      </c>
      <c r="H20" s="15">
        <f t="shared" ref="H20" si="42">IF(G19=0,H19-F19,IF(H19=0,"",+H19-G19))</f>
        <v>4</v>
      </c>
      <c r="I20" s="15">
        <f t="shared" ref="I20" si="43">IF(H19=0,I19-G19,IF(I19=0,"",+I19-H19))</f>
        <v>-1</v>
      </c>
      <c r="J20" s="15">
        <f t="shared" ref="J20" si="44">IF(I19=0,J19-H19,IF(J19=0,"",+J19-I19))</f>
        <v>-2</v>
      </c>
      <c r="K20" s="15">
        <f t="shared" ref="K20" si="45">IF(J19=0,K19-I19,IF(K19=0,"",+K19-J19))</f>
        <v>-23.5</v>
      </c>
      <c r="L20" s="15">
        <f t="shared" ref="L20" si="46">IF(K19=0,L19-J19,IF(L19=0,"",+L19-K19))</f>
        <v>-1.5</v>
      </c>
      <c r="M20" s="15" t="str">
        <f t="shared" ref="M20" si="47">IF(L19=0,M19-K19,IF(M19=0,"",+M19-L19))</f>
        <v/>
      </c>
      <c r="N20" s="15">
        <f t="shared" ref="N20" si="48">IF(M19=0,N19-L19,IF(N19=0,"",+N19-M19))</f>
        <v>-29</v>
      </c>
      <c r="O20" s="15">
        <f t="shared" ref="O20" si="49">IF(N19=0,O19-M19,IF(O19=0,"",+O19-N19))</f>
        <v>0</v>
      </c>
      <c r="P20" s="15">
        <f t="shared" ref="P20" si="50">IF(O19=0,P19-N19,IF(P19=0,"",+P19-O19))</f>
        <v>0</v>
      </c>
      <c r="Q20" s="15">
        <f t="shared" ref="Q20" si="51">IF(P19=0,Q19-O19,IF(Q19=0,"",+Q19-P19))</f>
        <v>0</v>
      </c>
      <c r="R20" s="15">
        <f t="shared" ref="R20" si="52">IF(Q19=0,R19-P19,IF(R19=0,"",+R19-Q19))</f>
        <v>0</v>
      </c>
      <c r="S20" s="15">
        <f t="shared" ref="S20" si="53">IF(R19=0,S19-Q19,IF(S19=0,"",+S19-R19))</f>
        <v>0</v>
      </c>
      <c r="T20" s="15">
        <f t="shared" ref="T20" si="54">IF(S19=0,T19-R19,IF(T19=0,"",+T19-S19))</f>
        <v>0</v>
      </c>
      <c r="U20" s="15">
        <f t="shared" ref="U20" si="55">IF(T19=0,U19-S19,IF(U19=0,"",+U19-T19))</f>
        <v>0</v>
      </c>
      <c r="V20" s="15">
        <f t="shared" ref="V20" si="56">IF(U19=0,V19-T19,IF(V19=0,"",+V19-U19))</f>
        <v>0</v>
      </c>
      <c r="W20" s="15">
        <f t="shared" ref="W20" si="57">IF(V19=0,W19-U19,IF(W19=0,"",+W19-V19))</f>
        <v>0</v>
      </c>
      <c r="X20" s="15">
        <f t="shared" ref="X20" si="58">IF(W19=0,X19-V19,IF(X19=0,"",+X19-W19))</f>
        <v>0</v>
      </c>
    </row>
    <row r="21" spans="1:24" s="21" customFormat="1" x14ac:dyDescent="0.25">
      <c r="A21" s="19">
        <v>32</v>
      </c>
      <c r="B21" s="20" t="s">
        <v>13</v>
      </c>
      <c r="C21" s="15"/>
      <c r="D21" s="15"/>
      <c r="E21" s="14"/>
      <c r="F21" s="16">
        <f>+IF(F19=0,"",F20/(F$18-E$18)*1000)</f>
        <v>178.57142857142858</v>
      </c>
      <c r="G21" s="16">
        <f t="shared" ref="G21:X21" si="59">+IF(G19=0,"",G20/(G$18-F$18)*1000)</f>
        <v>833.33333333333337</v>
      </c>
      <c r="H21" s="16">
        <f t="shared" si="59"/>
        <v>111.1111111111111</v>
      </c>
      <c r="I21" s="16">
        <f t="shared" si="59"/>
        <v>-47.619047619047613</v>
      </c>
      <c r="J21" s="16">
        <f t="shared" si="59"/>
        <v>-105.26315789473684</v>
      </c>
      <c r="K21" s="16">
        <f t="shared" si="59"/>
        <v>-1119.047619047619</v>
      </c>
      <c r="L21" s="16">
        <f t="shared" si="59"/>
        <v>-34.883720930232556</v>
      </c>
      <c r="M21" s="16" t="str">
        <f t="shared" si="59"/>
        <v/>
      </c>
      <c r="N21" s="16" t="str">
        <f t="shared" si="59"/>
        <v/>
      </c>
      <c r="O21" s="16" t="str">
        <f t="shared" si="59"/>
        <v/>
      </c>
      <c r="P21" s="16" t="str">
        <f t="shared" si="59"/>
        <v/>
      </c>
      <c r="Q21" s="16" t="str">
        <f t="shared" si="59"/>
        <v/>
      </c>
      <c r="R21" s="16" t="str">
        <f t="shared" si="59"/>
        <v/>
      </c>
      <c r="S21" s="16" t="str">
        <f t="shared" si="59"/>
        <v/>
      </c>
      <c r="T21" s="16" t="str">
        <f t="shared" si="59"/>
        <v/>
      </c>
      <c r="U21" s="16" t="str">
        <f t="shared" si="59"/>
        <v/>
      </c>
      <c r="V21" s="16" t="str">
        <f t="shared" si="59"/>
        <v/>
      </c>
      <c r="W21" s="16" t="str">
        <f t="shared" si="59"/>
        <v/>
      </c>
      <c r="X21" s="16" t="str">
        <f t="shared" si="59"/>
        <v/>
      </c>
    </row>
    <row r="22" spans="1:24" s="21" customFormat="1" x14ac:dyDescent="0.25">
      <c r="A22" s="19">
        <v>33</v>
      </c>
      <c r="B22" s="20" t="s">
        <v>17</v>
      </c>
      <c r="C22" s="15"/>
      <c r="D22" s="18" t="str">
        <f>+B19</f>
        <v>R3</v>
      </c>
      <c r="E22" s="17">
        <f t="shared" ref="E22:F22" si="60">+E19-$D19</f>
        <v>6</v>
      </c>
      <c r="F22" s="17">
        <f t="shared" si="60"/>
        <v>8.5</v>
      </c>
      <c r="G22" s="17">
        <f t="shared" ref="G22:X22" si="61">+G19-$D19</f>
        <v>11</v>
      </c>
      <c r="H22" s="17">
        <f t="shared" si="61"/>
        <v>15</v>
      </c>
      <c r="I22" s="17">
        <f t="shared" si="61"/>
        <v>14</v>
      </c>
      <c r="J22" s="17">
        <f t="shared" si="61"/>
        <v>12</v>
      </c>
      <c r="K22" s="17">
        <f t="shared" si="61"/>
        <v>-11.5</v>
      </c>
      <c r="L22" s="17">
        <f t="shared" si="61"/>
        <v>-13</v>
      </c>
      <c r="M22" s="17">
        <f t="shared" si="61"/>
        <v>-42</v>
      </c>
      <c r="N22" s="17">
        <f t="shared" si="61"/>
        <v>-42</v>
      </c>
      <c r="O22" s="17">
        <f t="shared" si="61"/>
        <v>-42</v>
      </c>
      <c r="P22" s="17">
        <f t="shared" si="61"/>
        <v>-42</v>
      </c>
      <c r="Q22" s="17">
        <f t="shared" si="61"/>
        <v>-42</v>
      </c>
      <c r="R22" s="17">
        <f t="shared" si="61"/>
        <v>-42</v>
      </c>
      <c r="S22" s="17">
        <f t="shared" si="61"/>
        <v>-42</v>
      </c>
      <c r="T22" s="17">
        <f t="shared" si="61"/>
        <v>-42</v>
      </c>
      <c r="U22" s="17">
        <f t="shared" si="61"/>
        <v>-42</v>
      </c>
      <c r="V22" s="17">
        <f t="shared" si="61"/>
        <v>-42</v>
      </c>
      <c r="W22" s="17">
        <f t="shared" si="61"/>
        <v>-42</v>
      </c>
      <c r="X22" s="17">
        <f t="shared" si="61"/>
        <v>-42</v>
      </c>
    </row>
    <row r="23" spans="1:24" s="53" customFormat="1" ht="17.100000000000001" customHeight="1" x14ac:dyDescent="0.25">
      <c r="A23" s="50">
        <v>34</v>
      </c>
      <c r="B23" s="51" t="s">
        <v>18</v>
      </c>
      <c r="C23" s="52" t="s">
        <v>99</v>
      </c>
      <c r="D23" s="52" t="s">
        <v>125</v>
      </c>
      <c r="F23" s="53" t="s">
        <v>145</v>
      </c>
      <c r="G23" s="53" t="s">
        <v>145</v>
      </c>
      <c r="H23" s="53" t="s">
        <v>127</v>
      </c>
      <c r="M23" s="81"/>
      <c r="N23" s="55"/>
      <c r="O23" s="81"/>
      <c r="P23" s="55"/>
      <c r="Q23" s="81"/>
      <c r="R23" s="55"/>
      <c r="S23" s="81"/>
      <c r="T23" s="55"/>
      <c r="U23" s="81"/>
      <c r="V23" s="55"/>
      <c r="W23" s="81"/>
      <c r="X23" s="55"/>
    </row>
    <row r="24" spans="1:24" s="137" customFormat="1" ht="17.100000000000001" customHeight="1" x14ac:dyDescent="0.2">
      <c r="A24" s="134"/>
      <c r="B24" s="135" t="s">
        <v>146</v>
      </c>
      <c r="C24" s="136"/>
      <c r="D24" s="136"/>
      <c r="E24" s="134"/>
      <c r="F24" s="134" t="s">
        <v>100</v>
      </c>
      <c r="G24" s="134"/>
      <c r="H24" s="134" t="s">
        <v>63</v>
      </c>
      <c r="I24" s="134" t="s">
        <v>78</v>
      </c>
      <c r="J24" s="134" t="s">
        <v>73</v>
      </c>
      <c r="K24" s="134" t="s">
        <v>74</v>
      </c>
      <c r="L24" s="134" t="s">
        <v>117</v>
      </c>
      <c r="M24" s="134"/>
      <c r="N24" s="134"/>
      <c r="O24" s="134"/>
      <c r="P24" s="134"/>
      <c r="Q24" s="134"/>
    </row>
    <row r="25" spans="1:24" s="141" customFormat="1" ht="17.100000000000001" customHeight="1" thickBot="1" x14ac:dyDescent="0.25">
      <c r="A25" s="138"/>
      <c r="B25" s="139"/>
      <c r="C25" s="140"/>
      <c r="D25" s="140"/>
      <c r="E25" s="138"/>
      <c r="F25" s="138" t="s">
        <v>148</v>
      </c>
      <c r="G25" s="138"/>
      <c r="H25" s="138" t="s">
        <v>147</v>
      </c>
      <c r="I25" s="138"/>
      <c r="J25" s="138"/>
      <c r="K25" s="138"/>
      <c r="L25" s="138"/>
      <c r="M25" s="138"/>
      <c r="N25" s="138"/>
      <c r="O25" s="138"/>
      <c r="P25" s="138"/>
      <c r="Q25" s="138"/>
    </row>
    <row r="26" spans="1:24" s="70" customFormat="1" ht="17.100000000000001" customHeight="1" x14ac:dyDescent="0.25">
      <c r="A26" s="66"/>
      <c r="B26" s="67" t="s">
        <v>156</v>
      </c>
      <c r="C26" s="68"/>
      <c r="D26" s="68"/>
      <c r="E26" s="69">
        <v>45173</v>
      </c>
      <c r="F26" s="69">
        <v>45187</v>
      </c>
      <c r="G26" s="69">
        <v>45190</v>
      </c>
      <c r="H26" s="69">
        <v>45226</v>
      </c>
      <c r="I26" s="69">
        <v>45247</v>
      </c>
      <c r="J26" s="69">
        <v>45266</v>
      </c>
      <c r="K26" s="69">
        <v>45287</v>
      </c>
      <c r="L26" s="69">
        <v>45330</v>
      </c>
      <c r="M26" s="69">
        <v>45372</v>
      </c>
      <c r="N26" s="68"/>
      <c r="O26" s="68"/>
      <c r="P26" s="68"/>
      <c r="Q26" s="68"/>
      <c r="R26" s="68"/>
      <c r="S26" s="68"/>
      <c r="T26" s="68"/>
      <c r="U26" s="68"/>
      <c r="V26" s="68"/>
      <c r="W26" s="68"/>
      <c r="X26" s="68"/>
    </row>
    <row r="27" spans="1:24" s="49" customFormat="1" ht="17.100000000000001" customHeight="1" x14ac:dyDescent="0.25">
      <c r="A27" s="83">
        <v>40</v>
      </c>
      <c r="B27" s="84" t="s">
        <v>155</v>
      </c>
      <c r="C27" s="85" t="s">
        <v>9</v>
      </c>
      <c r="D27" s="85">
        <v>23</v>
      </c>
      <c r="E27" s="12">
        <v>25.5</v>
      </c>
      <c r="F27" s="85">
        <v>26.5</v>
      </c>
      <c r="G27" s="85">
        <v>30.2</v>
      </c>
      <c r="H27" s="85">
        <v>29.5</v>
      </c>
      <c r="I27" s="85">
        <v>28.7</v>
      </c>
      <c r="J27" s="85">
        <v>28.2</v>
      </c>
      <c r="K27" s="85">
        <v>29</v>
      </c>
      <c r="L27" s="85">
        <v>28</v>
      </c>
      <c r="M27" s="85">
        <v>26</v>
      </c>
      <c r="N27" s="85"/>
      <c r="O27" s="85"/>
      <c r="P27" s="85"/>
      <c r="Q27" s="85"/>
      <c r="R27" s="85"/>
      <c r="S27" s="85"/>
      <c r="T27" s="85"/>
      <c r="U27" s="85"/>
      <c r="V27" s="85"/>
      <c r="W27" s="85"/>
      <c r="X27" s="85"/>
    </row>
    <row r="28" spans="1:24" s="21" customFormat="1" x14ac:dyDescent="0.25">
      <c r="A28" s="22">
        <v>41</v>
      </c>
      <c r="B28" s="23" t="s">
        <v>36</v>
      </c>
      <c r="C28" s="24"/>
      <c r="D28" s="24"/>
      <c r="E28" s="14"/>
      <c r="F28" s="24">
        <f t="shared" ref="F28" si="62">IF(E27=0,F27-D27,IF(F27=0,"",+F27-E27))</f>
        <v>1</v>
      </c>
      <c r="G28" s="24">
        <f t="shared" ref="G28" si="63">IF(F27=0,G27-E27,IF(G27=0,"",+G27-F27))</f>
        <v>3.6999999999999993</v>
      </c>
      <c r="H28" s="24">
        <f t="shared" ref="H28" si="64">IF(G27=0,H27-F27,IF(H27=0,"",+H27-G27))</f>
        <v>-0.69999999999999929</v>
      </c>
      <c r="I28" s="24">
        <f t="shared" ref="I28" si="65">IF(H27=0,I27-G27,IF(I27=0,"",+I27-H27))</f>
        <v>-0.80000000000000071</v>
      </c>
      <c r="J28" s="24">
        <f t="shared" ref="J28" si="66">IF(I27=0,J27-H27,IF(J27=0,"",+J27-I27))</f>
        <v>-0.5</v>
      </c>
      <c r="K28" s="24">
        <f t="shared" ref="K28" si="67">IF(J27=0,K27-I27,IF(K27=0,"",+K27-J27))</f>
        <v>0.80000000000000071</v>
      </c>
      <c r="L28" s="24">
        <f t="shared" ref="L28" si="68">IF(K27=0,L27-J27,IF(L27=0,"",+L27-K27))</f>
        <v>-1</v>
      </c>
      <c r="M28" s="24">
        <f t="shared" ref="M28" si="69">IF(L27=0,M27-K27,IF(M27=0,"",+M27-L27))</f>
        <v>-2</v>
      </c>
      <c r="N28" s="24" t="str">
        <f t="shared" ref="N28" si="70">IF(M27=0,N27-L27,IF(N27=0,"",+N27-M27))</f>
        <v/>
      </c>
      <c r="O28" s="24">
        <f t="shared" ref="O28" si="71">IF(N27=0,O27-M27,IF(O27=0,"",+O27-N27))</f>
        <v>-26</v>
      </c>
      <c r="P28" s="24">
        <f t="shared" ref="P28" si="72">IF(O27=0,P27-N27,IF(P27=0,"",+P27-O27))</f>
        <v>0</v>
      </c>
      <c r="Q28" s="24">
        <f t="shared" ref="Q28" si="73">IF(P27=0,Q27-O27,IF(Q27=0,"",+Q27-P27))</f>
        <v>0</v>
      </c>
      <c r="R28" s="24">
        <f t="shared" ref="R28" si="74">IF(Q27=0,R27-P27,IF(R27=0,"",+R27-Q27))</f>
        <v>0</v>
      </c>
      <c r="S28" s="24">
        <f t="shared" ref="S28" si="75">IF(R27=0,S27-Q27,IF(S27=0,"",+S27-R27))</f>
        <v>0</v>
      </c>
      <c r="T28" s="24">
        <f t="shared" ref="T28" si="76">IF(S27=0,T27-R27,IF(T27=0,"",+T27-S27))</f>
        <v>0</v>
      </c>
      <c r="U28" s="24">
        <f t="shared" ref="U28" si="77">IF(T27=0,U27-S27,IF(U27=0,"",+U27-T27))</f>
        <v>0</v>
      </c>
      <c r="V28" s="24">
        <f t="shared" ref="V28" si="78">IF(U27=0,V27-T27,IF(V27=0,"",+V27-U27))</f>
        <v>0</v>
      </c>
      <c r="W28" s="24">
        <f t="shared" ref="W28" si="79">IF(V27=0,W27-U27,IF(W27=0,"",+W27-V27))</f>
        <v>0</v>
      </c>
      <c r="X28" s="24">
        <f t="shared" ref="X28" si="80">IF(W27=0,X27-V27,IF(X27=0,"",+X27-W27))</f>
        <v>0</v>
      </c>
    </row>
    <row r="29" spans="1:24" s="21" customFormat="1" x14ac:dyDescent="0.25">
      <c r="A29" s="22">
        <v>42</v>
      </c>
      <c r="B29" s="23" t="s">
        <v>14</v>
      </c>
      <c r="C29" s="24"/>
      <c r="D29" s="24"/>
      <c r="E29" s="14"/>
      <c r="F29" s="26">
        <f>+IF(F27=0,"",F28/(F$26-E$26)*1000)</f>
        <v>71.428571428571431</v>
      </c>
      <c r="G29" s="26">
        <f t="shared" ref="G29:X29" si="81">+IF(G27=0,"",G28/(G$26-F$26)*1000)</f>
        <v>1233.3333333333333</v>
      </c>
      <c r="H29" s="26">
        <f t="shared" si="81"/>
        <v>-19.444444444444425</v>
      </c>
      <c r="I29" s="26">
        <f t="shared" si="81"/>
        <v>-38.095238095238123</v>
      </c>
      <c r="J29" s="26">
        <f t="shared" si="81"/>
        <v>-26.315789473684209</v>
      </c>
      <c r="K29" s="26">
        <f t="shared" si="81"/>
        <v>38.095238095238123</v>
      </c>
      <c r="L29" s="26">
        <f t="shared" si="81"/>
        <v>-23.255813953488371</v>
      </c>
      <c r="M29" s="26">
        <f t="shared" si="81"/>
        <v>-47.619047619047613</v>
      </c>
      <c r="N29" s="26" t="str">
        <f t="shared" si="81"/>
        <v/>
      </c>
      <c r="O29" s="26" t="str">
        <f t="shared" si="81"/>
        <v/>
      </c>
      <c r="P29" s="26" t="str">
        <f t="shared" si="81"/>
        <v/>
      </c>
      <c r="Q29" s="26" t="str">
        <f t="shared" si="81"/>
        <v/>
      </c>
      <c r="R29" s="26" t="str">
        <f t="shared" si="81"/>
        <v/>
      </c>
      <c r="S29" s="26" t="str">
        <f t="shared" si="81"/>
        <v/>
      </c>
      <c r="T29" s="26" t="str">
        <f t="shared" si="81"/>
        <v/>
      </c>
      <c r="U29" s="26" t="str">
        <f t="shared" si="81"/>
        <v/>
      </c>
      <c r="V29" s="26" t="str">
        <f t="shared" si="81"/>
        <v/>
      </c>
      <c r="W29" s="26" t="str">
        <f t="shared" si="81"/>
        <v/>
      </c>
      <c r="X29" s="26" t="str">
        <f t="shared" si="81"/>
        <v/>
      </c>
    </row>
    <row r="30" spans="1:24" s="21" customFormat="1" x14ac:dyDescent="0.25">
      <c r="A30" s="22">
        <v>43</v>
      </c>
      <c r="B30" s="23" t="s">
        <v>19</v>
      </c>
      <c r="C30" s="24"/>
      <c r="D30" s="28" t="str">
        <f>+B27</f>
        <v>Rx</v>
      </c>
      <c r="E30" s="17">
        <f t="shared" ref="E30:F30" si="82">+E27-$D27</f>
        <v>2.5</v>
      </c>
      <c r="F30" s="17">
        <f t="shared" si="82"/>
        <v>3.5</v>
      </c>
      <c r="G30" s="17">
        <f t="shared" ref="G30:X30" si="83">+G27-$D27</f>
        <v>7.1999999999999993</v>
      </c>
      <c r="H30" s="17">
        <f t="shared" si="83"/>
        <v>6.5</v>
      </c>
      <c r="I30" s="17">
        <f t="shared" si="83"/>
        <v>5.6999999999999993</v>
      </c>
      <c r="J30" s="17">
        <f t="shared" si="83"/>
        <v>5.1999999999999993</v>
      </c>
      <c r="K30" s="17">
        <f t="shared" si="83"/>
        <v>6</v>
      </c>
      <c r="L30" s="17">
        <f t="shared" si="83"/>
        <v>5</v>
      </c>
      <c r="M30" s="17">
        <f t="shared" si="83"/>
        <v>3</v>
      </c>
      <c r="N30" s="17">
        <f t="shared" si="83"/>
        <v>-23</v>
      </c>
      <c r="O30" s="17">
        <f t="shared" si="83"/>
        <v>-23</v>
      </c>
      <c r="P30" s="17">
        <f t="shared" si="83"/>
        <v>-23</v>
      </c>
      <c r="Q30" s="17">
        <f t="shared" si="83"/>
        <v>-23</v>
      </c>
      <c r="R30" s="17">
        <f t="shared" si="83"/>
        <v>-23</v>
      </c>
      <c r="S30" s="17">
        <f t="shared" si="83"/>
        <v>-23</v>
      </c>
      <c r="T30" s="17">
        <f t="shared" si="83"/>
        <v>-23</v>
      </c>
      <c r="U30" s="17">
        <f t="shared" si="83"/>
        <v>-23</v>
      </c>
      <c r="V30" s="17">
        <f t="shared" si="83"/>
        <v>-23</v>
      </c>
      <c r="W30" s="17">
        <f t="shared" si="83"/>
        <v>-23</v>
      </c>
      <c r="X30" s="17">
        <f t="shared" si="83"/>
        <v>-23</v>
      </c>
    </row>
    <row r="31" spans="1:24" s="53" customFormat="1" ht="17.100000000000001" customHeight="1" x14ac:dyDescent="0.25">
      <c r="A31" s="77">
        <v>44</v>
      </c>
      <c r="B31" s="78" t="s">
        <v>18</v>
      </c>
      <c r="C31" s="79"/>
      <c r="D31" s="79"/>
      <c r="E31" s="52" t="s">
        <v>99</v>
      </c>
      <c r="F31" s="79" t="s">
        <v>101</v>
      </c>
      <c r="G31" s="80">
        <v>45047</v>
      </c>
      <c r="H31" s="79"/>
      <c r="I31" s="79" t="s">
        <v>78</v>
      </c>
      <c r="J31" s="79" t="s">
        <v>75</v>
      </c>
      <c r="K31" s="82" t="s">
        <v>76</v>
      </c>
      <c r="L31" s="79" t="s">
        <v>116</v>
      </c>
      <c r="M31" s="79"/>
      <c r="N31" s="79"/>
      <c r="O31" s="79"/>
      <c r="P31" s="79"/>
      <c r="Q31" s="79"/>
      <c r="R31" s="79"/>
      <c r="S31" s="79"/>
      <c r="T31" s="79"/>
      <c r="U31" s="79"/>
      <c r="V31" s="79"/>
      <c r="W31" s="79"/>
      <c r="X31" s="79"/>
    </row>
    <row r="32" spans="1:24" s="61" customFormat="1" ht="17.100000000000001" customHeight="1" x14ac:dyDescent="0.2">
      <c r="A32" s="71"/>
      <c r="B32" s="72"/>
      <c r="C32" s="73"/>
      <c r="D32" s="73"/>
      <c r="E32" s="71"/>
      <c r="F32" s="71"/>
      <c r="G32" s="71"/>
      <c r="H32" s="71"/>
      <c r="I32" s="71"/>
      <c r="J32" s="71"/>
      <c r="K32" s="71"/>
      <c r="L32" s="71"/>
      <c r="M32" s="71"/>
      <c r="N32" s="71"/>
      <c r="O32" s="71"/>
      <c r="P32" s="71"/>
      <c r="Q32" s="71"/>
      <c r="R32" s="71"/>
      <c r="S32" s="71"/>
      <c r="T32" s="71"/>
      <c r="U32" s="71"/>
      <c r="V32" s="71"/>
      <c r="W32" s="71"/>
      <c r="X32" s="71"/>
    </row>
    <row r="33" spans="1:24" s="65" customFormat="1" ht="17.100000000000001" customHeight="1" thickBot="1" x14ac:dyDescent="0.25">
      <c r="A33" s="74"/>
      <c r="B33" s="75"/>
      <c r="C33" s="76"/>
      <c r="D33" s="76"/>
      <c r="E33" s="74"/>
      <c r="F33" s="74"/>
      <c r="G33" s="74"/>
      <c r="H33" s="74"/>
      <c r="I33" s="74"/>
      <c r="J33" s="74"/>
      <c r="K33" s="74"/>
      <c r="L33" s="74"/>
      <c r="M33" s="74"/>
      <c r="N33" s="74"/>
      <c r="O33" s="74"/>
      <c r="P33" s="74"/>
      <c r="Q33" s="74"/>
      <c r="R33" s="74"/>
      <c r="S33" s="74"/>
      <c r="T33" s="74"/>
      <c r="U33" s="74"/>
      <c r="V33" s="74"/>
      <c r="W33" s="74"/>
      <c r="X33" s="74"/>
    </row>
    <row r="34" spans="1:24" s="45" customFormat="1" ht="17.100000000000001" customHeight="1" x14ac:dyDescent="0.25">
      <c r="A34" s="39"/>
      <c r="B34" s="40"/>
      <c r="C34" s="41"/>
      <c r="D34" s="41"/>
      <c r="E34" s="42">
        <v>45173</v>
      </c>
      <c r="F34" s="43">
        <v>45187</v>
      </c>
      <c r="G34" s="43">
        <v>45190</v>
      </c>
      <c r="H34" s="43">
        <v>45226</v>
      </c>
      <c r="I34" s="43">
        <v>45247</v>
      </c>
      <c r="J34" s="43">
        <v>45266</v>
      </c>
      <c r="K34" s="43">
        <v>45287</v>
      </c>
      <c r="L34" s="43">
        <v>45330</v>
      </c>
      <c r="M34" s="43">
        <v>45372</v>
      </c>
      <c r="N34" s="44"/>
      <c r="O34" s="44"/>
      <c r="P34" s="44"/>
      <c r="Q34" s="44"/>
      <c r="R34" s="44"/>
      <c r="S34" s="44"/>
      <c r="T34" s="44"/>
      <c r="U34" s="44"/>
      <c r="V34" s="44"/>
      <c r="W34" s="44"/>
      <c r="X34" s="44"/>
    </row>
    <row r="35" spans="1:24" s="49" customFormat="1" ht="17.100000000000001" customHeight="1" x14ac:dyDescent="0.25">
      <c r="A35" s="46">
        <v>50</v>
      </c>
      <c r="B35" s="47" t="s">
        <v>7</v>
      </c>
      <c r="C35" s="13" t="s">
        <v>9</v>
      </c>
      <c r="D35" s="13">
        <v>23</v>
      </c>
      <c r="E35" s="12">
        <v>24</v>
      </c>
      <c r="F35" s="13">
        <v>30</v>
      </c>
      <c r="G35" s="13">
        <v>31</v>
      </c>
      <c r="H35" s="13">
        <v>28.5</v>
      </c>
      <c r="I35" s="13">
        <v>29</v>
      </c>
      <c r="J35" s="13">
        <v>27.5</v>
      </c>
      <c r="K35" s="13">
        <v>28.7</v>
      </c>
      <c r="L35" s="13">
        <v>28</v>
      </c>
      <c r="M35" s="13"/>
      <c r="N35" s="13"/>
      <c r="O35" s="13"/>
      <c r="P35" s="13"/>
      <c r="Q35" s="13"/>
      <c r="R35" s="13"/>
      <c r="S35" s="13"/>
      <c r="T35" s="13"/>
      <c r="U35" s="13"/>
      <c r="V35" s="13"/>
      <c r="W35" s="13"/>
      <c r="X35" s="13"/>
    </row>
    <row r="36" spans="1:24" s="21" customFormat="1" x14ac:dyDescent="0.25">
      <c r="A36" s="19">
        <v>51</v>
      </c>
      <c r="B36" s="20" t="s">
        <v>39</v>
      </c>
      <c r="C36" s="15"/>
      <c r="D36" s="15"/>
      <c r="E36" s="14"/>
      <c r="F36" s="15">
        <f t="shared" ref="F36" si="84">IF(E35=0,F35-D35,IF(F35=0,"",+F35-E35))</f>
        <v>6</v>
      </c>
      <c r="G36" s="15">
        <f t="shared" ref="G36" si="85">IF(F35=0,G35-E35,IF(G35=0,"",+G35-F35))</f>
        <v>1</v>
      </c>
      <c r="H36" s="15">
        <f t="shared" ref="H36" si="86">IF(G35=0,H35-F35,IF(H35=0,"",+H35-G35))</f>
        <v>-2.5</v>
      </c>
      <c r="I36" s="15">
        <f t="shared" ref="I36" si="87">IF(H35=0,I35-G35,IF(I35=0,"",+I35-H35))</f>
        <v>0.5</v>
      </c>
      <c r="J36" s="15">
        <f t="shared" ref="J36" si="88">IF(I35=0,J35-H35,IF(J35=0,"",+J35-I35))</f>
        <v>-1.5</v>
      </c>
      <c r="K36" s="15">
        <f t="shared" ref="K36" si="89">IF(J35=0,K35-I35,IF(K35=0,"",+K35-J35))</f>
        <v>1.1999999999999993</v>
      </c>
      <c r="L36" s="15">
        <f t="shared" ref="L36" si="90">IF(K35=0,L35-J35,IF(L35=0,"",+L35-K35))</f>
        <v>-0.69999999999999929</v>
      </c>
      <c r="M36" s="15" t="str">
        <f t="shared" ref="M36" si="91">IF(L35=0,M35-K35,IF(M35=0,"",+M35-L35))</f>
        <v/>
      </c>
      <c r="N36" s="15">
        <f t="shared" ref="N36" si="92">IF(M35=0,N35-L35,IF(N35=0,"",+N35-M35))</f>
        <v>-28</v>
      </c>
      <c r="O36" s="15">
        <f t="shared" ref="O36" si="93">IF(N35=0,O35-M35,IF(O35=0,"",+O35-N35))</f>
        <v>0</v>
      </c>
      <c r="P36" s="15">
        <f t="shared" ref="P36" si="94">IF(O35=0,P35-N35,IF(P35=0,"",+P35-O35))</f>
        <v>0</v>
      </c>
      <c r="Q36" s="15">
        <f t="shared" ref="Q36" si="95">IF(P35=0,Q35-O35,IF(Q35=0,"",+Q35-P35))</f>
        <v>0</v>
      </c>
      <c r="R36" s="15">
        <f t="shared" ref="R36" si="96">IF(Q35=0,R35-P35,IF(R35=0,"",+R35-Q35))</f>
        <v>0</v>
      </c>
      <c r="S36" s="15">
        <f t="shared" ref="S36" si="97">IF(R35=0,S35-Q35,IF(S35=0,"",+S35-R35))</f>
        <v>0</v>
      </c>
      <c r="T36" s="15">
        <f t="shared" ref="T36" si="98">IF(S35=0,T35-R35,IF(T35=0,"",+T35-S35))</f>
        <v>0</v>
      </c>
      <c r="U36" s="15">
        <f t="shared" ref="U36" si="99">IF(T35=0,U35-S35,IF(U35=0,"",+U35-T35))</f>
        <v>0</v>
      </c>
      <c r="V36" s="15">
        <f t="shared" ref="V36" si="100">IF(U35=0,V35-T35,IF(V35=0,"",+V35-U35))</f>
        <v>0</v>
      </c>
      <c r="W36" s="15">
        <f t="shared" ref="W36" si="101">IF(V35=0,W35-U35,IF(W35=0,"",+W35-V35))</f>
        <v>0</v>
      </c>
      <c r="X36" s="15">
        <f t="shared" ref="X36" si="102">IF(W35=0,X35-V35,IF(X35=0,"",+X35-W35))</f>
        <v>0</v>
      </c>
    </row>
    <row r="37" spans="1:24" s="21" customFormat="1" x14ac:dyDescent="0.25">
      <c r="A37" s="19">
        <v>52</v>
      </c>
      <c r="B37" s="20" t="s">
        <v>26</v>
      </c>
      <c r="C37" s="15"/>
      <c r="D37" s="15"/>
      <c r="E37" s="14"/>
      <c r="F37" s="16">
        <f>+IF(F35=0,"",F36/(F$34-E$34)*1000)</f>
        <v>428.57142857142856</v>
      </c>
      <c r="G37" s="16">
        <f t="shared" ref="G37:X37" si="103">+IF(G35=0,"",G36/(G$34-F$34)*1000)</f>
        <v>333.33333333333331</v>
      </c>
      <c r="H37" s="16">
        <f t="shared" si="103"/>
        <v>-69.444444444444443</v>
      </c>
      <c r="I37" s="16">
        <f t="shared" si="103"/>
        <v>23.809523809523807</v>
      </c>
      <c r="J37" s="16">
        <f t="shared" si="103"/>
        <v>-78.94736842105263</v>
      </c>
      <c r="K37" s="16">
        <f t="shared" si="103"/>
        <v>57.142857142857103</v>
      </c>
      <c r="L37" s="16">
        <f t="shared" si="103"/>
        <v>-16.279069767441843</v>
      </c>
      <c r="M37" s="16" t="str">
        <f t="shared" si="103"/>
        <v/>
      </c>
      <c r="N37" s="16" t="str">
        <f t="shared" si="103"/>
        <v/>
      </c>
      <c r="O37" s="16" t="str">
        <f t="shared" si="103"/>
        <v/>
      </c>
      <c r="P37" s="16" t="str">
        <f t="shared" si="103"/>
        <v/>
      </c>
      <c r="Q37" s="16" t="str">
        <f t="shared" si="103"/>
        <v/>
      </c>
      <c r="R37" s="16" t="str">
        <f t="shared" si="103"/>
        <v/>
      </c>
      <c r="S37" s="16" t="str">
        <f t="shared" si="103"/>
        <v/>
      </c>
      <c r="T37" s="16" t="str">
        <f t="shared" si="103"/>
        <v/>
      </c>
      <c r="U37" s="16" t="str">
        <f t="shared" si="103"/>
        <v/>
      </c>
      <c r="V37" s="16" t="str">
        <f t="shared" si="103"/>
        <v/>
      </c>
      <c r="W37" s="16" t="str">
        <f t="shared" si="103"/>
        <v/>
      </c>
      <c r="X37" s="16" t="str">
        <f t="shared" si="103"/>
        <v/>
      </c>
    </row>
    <row r="38" spans="1:24" s="21" customFormat="1" x14ac:dyDescent="0.25">
      <c r="A38" s="19">
        <v>53</v>
      </c>
      <c r="B38" s="20" t="s">
        <v>27</v>
      </c>
      <c r="C38" s="15"/>
      <c r="D38" s="29" t="str">
        <f>+B35</f>
        <v>R5</v>
      </c>
      <c r="E38" s="17">
        <f t="shared" ref="E38:F38" si="104">+E35-$D35</f>
        <v>1</v>
      </c>
      <c r="F38" s="17">
        <f t="shared" si="104"/>
        <v>7</v>
      </c>
      <c r="G38" s="17">
        <f t="shared" ref="G38:X38" si="105">+G35-$D35</f>
        <v>8</v>
      </c>
      <c r="H38" s="17">
        <f t="shared" si="105"/>
        <v>5.5</v>
      </c>
      <c r="I38" s="17">
        <f t="shared" si="105"/>
        <v>6</v>
      </c>
      <c r="J38" s="17">
        <f t="shared" si="105"/>
        <v>4.5</v>
      </c>
      <c r="K38" s="17">
        <f t="shared" si="105"/>
        <v>5.6999999999999993</v>
      </c>
      <c r="L38" s="17">
        <f t="shared" si="105"/>
        <v>5</v>
      </c>
      <c r="M38" s="17">
        <f t="shared" si="105"/>
        <v>-23</v>
      </c>
      <c r="N38" s="17">
        <f t="shared" si="105"/>
        <v>-23</v>
      </c>
      <c r="O38" s="17">
        <f t="shared" si="105"/>
        <v>-23</v>
      </c>
      <c r="P38" s="17">
        <f t="shared" si="105"/>
        <v>-23</v>
      </c>
      <c r="Q38" s="17">
        <f t="shared" si="105"/>
        <v>-23</v>
      </c>
      <c r="R38" s="17">
        <f t="shared" si="105"/>
        <v>-23</v>
      </c>
      <c r="S38" s="17">
        <f t="shared" si="105"/>
        <v>-23</v>
      </c>
      <c r="T38" s="17">
        <f t="shared" si="105"/>
        <v>-23</v>
      </c>
      <c r="U38" s="17">
        <f t="shared" si="105"/>
        <v>-23</v>
      </c>
      <c r="V38" s="17">
        <f t="shared" si="105"/>
        <v>-23</v>
      </c>
      <c r="W38" s="17">
        <f t="shared" si="105"/>
        <v>-23</v>
      </c>
      <c r="X38" s="17">
        <f t="shared" si="105"/>
        <v>-23</v>
      </c>
    </row>
    <row r="39" spans="1:24" s="53" customFormat="1" ht="17.100000000000001" customHeight="1" x14ac:dyDescent="0.25">
      <c r="A39" s="50">
        <v>54</v>
      </c>
      <c r="B39" s="51" t="s">
        <v>18</v>
      </c>
      <c r="C39" s="55"/>
      <c r="D39" s="55"/>
      <c r="E39" s="52" t="s">
        <v>99</v>
      </c>
      <c r="F39" s="55" t="s">
        <v>100</v>
      </c>
      <c r="G39" s="54">
        <v>45061</v>
      </c>
      <c r="H39" s="55" t="s">
        <v>102</v>
      </c>
      <c r="I39" s="55" t="s">
        <v>78</v>
      </c>
      <c r="J39" s="55" t="s">
        <v>77</v>
      </c>
      <c r="K39" s="82" t="s">
        <v>71</v>
      </c>
      <c r="L39" s="86" t="s">
        <v>116</v>
      </c>
      <c r="M39" s="55"/>
      <c r="N39" s="86"/>
      <c r="O39" s="55"/>
      <c r="P39" s="86"/>
      <c r="Q39" s="55"/>
      <c r="R39" s="86"/>
      <c r="S39" s="55"/>
      <c r="T39" s="86"/>
      <c r="U39" s="55"/>
      <c r="V39" s="86"/>
      <c r="W39" s="55"/>
      <c r="X39" s="86"/>
    </row>
    <row r="40" spans="1:24" s="61" customFormat="1" ht="17.100000000000001" customHeight="1" x14ac:dyDescent="0.2">
      <c r="A40" s="58"/>
      <c r="B40" s="59"/>
      <c r="C40" s="60"/>
      <c r="D40" s="60"/>
      <c r="E40" s="58"/>
      <c r="F40" s="58"/>
      <c r="G40" s="58"/>
      <c r="H40" s="58"/>
      <c r="I40" s="58"/>
      <c r="J40" s="58"/>
      <c r="K40" s="58"/>
      <c r="L40" s="58"/>
      <c r="M40" s="58"/>
      <c r="N40" s="58"/>
      <c r="O40" s="58"/>
      <c r="P40" s="58"/>
      <c r="Q40" s="58"/>
    </row>
    <row r="41" spans="1:24" s="65" customFormat="1" ht="17.100000000000001" customHeight="1" thickBot="1" x14ac:dyDescent="0.25">
      <c r="A41" s="62"/>
      <c r="B41" s="63"/>
      <c r="C41" s="64"/>
      <c r="D41" s="64"/>
      <c r="E41" s="62"/>
      <c r="F41" s="62"/>
      <c r="G41" s="62"/>
      <c r="H41" s="62"/>
      <c r="I41" s="62"/>
      <c r="J41" s="62"/>
      <c r="K41" s="62"/>
      <c r="L41" s="62"/>
      <c r="M41" s="62"/>
      <c r="N41" s="62"/>
      <c r="O41" s="62"/>
      <c r="P41" s="62"/>
      <c r="Q41" s="62"/>
    </row>
    <row r="42" spans="1:24" s="70" customFormat="1" ht="17.100000000000001" customHeight="1" x14ac:dyDescent="0.25">
      <c r="A42" s="66"/>
      <c r="B42" s="67"/>
      <c r="C42" s="68"/>
      <c r="D42" s="68"/>
      <c r="E42" s="69">
        <v>45173</v>
      </c>
      <c r="F42" s="69">
        <v>45187</v>
      </c>
      <c r="G42" s="69">
        <v>45190</v>
      </c>
      <c r="H42" s="69">
        <v>45226</v>
      </c>
      <c r="I42" s="69">
        <v>45247</v>
      </c>
      <c r="J42" s="69">
        <v>45266</v>
      </c>
      <c r="K42" s="69">
        <v>45287</v>
      </c>
      <c r="L42" s="69">
        <v>45330</v>
      </c>
      <c r="M42" s="69">
        <v>45372</v>
      </c>
      <c r="N42" s="68"/>
      <c r="O42" s="68"/>
      <c r="P42" s="68"/>
      <c r="Q42" s="68"/>
      <c r="R42" s="68"/>
      <c r="S42" s="68"/>
      <c r="T42" s="68"/>
      <c r="U42" s="68"/>
      <c r="V42" s="68"/>
      <c r="W42" s="68"/>
      <c r="X42" s="68"/>
    </row>
    <row r="43" spans="1:24" s="49" customFormat="1" ht="17.100000000000001" customHeight="1" x14ac:dyDescent="0.25">
      <c r="A43" s="83">
        <v>60</v>
      </c>
      <c r="B43" s="84" t="s">
        <v>8</v>
      </c>
      <c r="C43" s="85" t="s">
        <v>9</v>
      </c>
      <c r="D43" s="85">
        <v>23</v>
      </c>
      <c r="E43" s="12">
        <v>28.2</v>
      </c>
      <c r="F43" s="85">
        <v>36</v>
      </c>
      <c r="G43" s="85"/>
      <c r="H43" s="85">
        <v>32.799999999999997</v>
      </c>
      <c r="I43" s="85">
        <v>32</v>
      </c>
      <c r="J43" s="85">
        <v>34.5</v>
      </c>
      <c r="K43" s="85">
        <v>33</v>
      </c>
      <c r="L43" s="85">
        <v>32</v>
      </c>
      <c r="M43" s="85">
        <v>30</v>
      </c>
      <c r="N43" s="85"/>
      <c r="O43" s="85"/>
      <c r="P43" s="85"/>
      <c r="Q43" s="85"/>
      <c r="R43" s="85"/>
      <c r="S43" s="85"/>
      <c r="T43" s="85"/>
      <c r="U43" s="85"/>
      <c r="V43" s="85"/>
      <c r="W43" s="85"/>
      <c r="X43" s="85"/>
    </row>
    <row r="44" spans="1:24" s="21" customFormat="1" x14ac:dyDescent="0.25">
      <c r="A44" s="22">
        <v>61</v>
      </c>
      <c r="B44" s="23" t="s">
        <v>41</v>
      </c>
      <c r="C44" s="24"/>
      <c r="D44" s="24"/>
      <c r="E44" s="14"/>
      <c r="F44" s="24">
        <f t="shared" ref="F44" si="106">IF(E43=0,F43-D43,IF(F43=0,"",+F43-E43))</f>
        <v>7.8000000000000007</v>
      </c>
      <c r="G44" s="24" t="str">
        <f t="shared" ref="G44" si="107">IF(F43=0,G43-E43,IF(G43=0,"",+G43-F43))</f>
        <v/>
      </c>
      <c r="H44" s="24">
        <f t="shared" ref="H44" si="108">IF(G43=0,H43-F43,IF(H43=0,"",+H43-G43))</f>
        <v>-3.2000000000000028</v>
      </c>
      <c r="I44" s="24">
        <f t="shared" ref="I44" si="109">IF(H43=0,I43-G43,IF(I43=0,"",+I43-H43))</f>
        <v>-0.79999999999999716</v>
      </c>
      <c r="J44" s="24">
        <f t="shared" ref="J44" si="110">IF(I43=0,J43-H43,IF(J43=0,"",+J43-I43))</f>
        <v>2.5</v>
      </c>
      <c r="K44" s="24">
        <f t="shared" ref="K44" si="111">IF(J43=0,K43-I43,IF(K43=0,"",+K43-J43))</f>
        <v>-1.5</v>
      </c>
      <c r="L44" s="24">
        <f t="shared" ref="L44" si="112">IF(K43=0,L43-J43,IF(L43=0,"",+L43-K43))</f>
        <v>-1</v>
      </c>
      <c r="M44" s="24">
        <f t="shared" ref="M44" si="113">IF(L43=0,M43-K43,IF(M43=0,"",+M43-L43))</f>
        <v>-2</v>
      </c>
      <c r="N44" s="24" t="str">
        <f t="shared" ref="N44" si="114">IF(M43=0,N43-L43,IF(N43=0,"",+N43-M43))</f>
        <v/>
      </c>
      <c r="O44" s="24">
        <f t="shared" ref="O44" si="115">IF(N43=0,O43-M43,IF(O43=0,"",+O43-N43))</f>
        <v>-30</v>
      </c>
      <c r="P44" s="24">
        <f t="shared" ref="P44" si="116">IF(O43=0,P43-N43,IF(P43=0,"",+P43-O43))</f>
        <v>0</v>
      </c>
      <c r="Q44" s="24">
        <f t="shared" ref="Q44" si="117">IF(P43=0,Q43-O43,IF(Q43=0,"",+Q43-P43))</f>
        <v>0</v>
      </c>
      <c r="R44" s="24">
        <f t="shared" ref="R44" si="118">IF(Q43=0,R43-P43,IF(R43=0,"",+R43-Q43))</f>
        <v>0</v>
      </c>
      <c r="S44" s="24">
        <f t="shared" ref="S44" si="119">IF(R43=0,S43-Q43,IF(S43=0,"",+S43-R43))</f>
        <v>0</v>
      </c>
      <c r="T44" s="24">
        <f t="shared" ref="T44" si="120">IF(S43=0,T43-R43,IF(T43=0,"",+T43-S43))</f>
        <v>0</v>
      </c>
      <c r="U44" s="24">
        <f t="shared" ref="U44" si="121">IF(T43=0,U43-S43,IF(U43=0,"",+U43-T43))</f>
        <v>0</v>
      </c>
      <c r="V44" s="24">
        <f t="shared" ref="V44" si="122">IF(U43=0,V43-T43,IF(V43=0,"",+V43-U43))</f>
        <v>0</v>
      </c>
      <c r="W44" s="24">
        <f t="shared" ref="W44" si="123">IF(V43=0,W43-U43,IF(W43=0,"",+W43-V43))</f>
        <v>0</v>
      </c>
      <c r="X44" s="24">
        <f t="shared" ref="X44" si="124">IF(W43=0,X43-V43,IF(X43=0,"",+X43-W43))</f>
        <v>0</v>
      </c>
    </row>
    <row r="45" spans="1:24" s="21" customFormat="1" x14ac:dyDescent="0.25">
      <c r="A45" s="22">
        <v>62</v>
      </c>
      <c r="B45" s="23" t="s">
        <v>30</v>
      </c>
      <c r="C45" s="24"/>
      <c r="D45" s="24"/>
      <c r="E45" s="14"/>
      <c r="F45" s="26">
        <f>+IF(F43=0,"",F44/(F$42-E$42)*1000)</f>
        <v>557.14285714285711</v>
      </c>
      <c r="G45" s="26" t="str">
        <f t="shared" ref="G45:X45" si="125">+IF(G43=0,"",G44/(G$42-F$42)*1000)</f>
        <v/>
      </c>
      <c r="H45" s="26">
        <f t="shared" si="125"/>
        <v>-88.888888888888957</v>
      </c>
      <c r="I45" s="26">
        <f t="shared" si="125"/>
        <v>-38.09523809523796</v>
      </c>
      <c r="J45" s="26">
        <f t="shared" si="125"/>
        <v>131.57894736842104</v>
      </c>
      <c r="K45" s="26">
        <f t="shared" si="125"/>
        <v>-71.428571428571431</v>
      </c>
      <c r="L45" s="26">
        <f t="shared" si="125"/>
        <v>-23.255813953488371</v>
      </c>
      <c r="M45" s="26">
        <f t="shared" si="125"/>
        <v>-47.619047619047613</v>
      </c>
      <c r="N45" s="26" t="str">
        <f t="shared" si="125"/>
        <v/>
      </c>
      <c r="O45" s="26" t="str">
        <f t="shared" si="125"/>
        <v/>
      </c>
      <c r="P45" s="26" t="str">
        <f t="shared" si="125"/>
        <v/>
      </c>
      <c r="Q45" s="26" t="str">
        <f t="shared" si="125"/>
        <v/>
      </c>
      <c r="R45" s="26" t="str">
        <f t="shared" si="125"/>
        <v/>
      </c>
      <c r="S45" s="26" t="str">
        <f t="shared" si="125"/>
        <v/>
      </c>
      <c r="T45" s="26" t="str">
        <f t="shared" si="125"/>
        <v/>
      </c>
      <c r="U45" s="26" t="str">
        <f t="shared" si="125"/>
        <v/>
      </c>
      <c r="V45" s="26" t="str">
        <f t="shared" si="125"/>
        <v/>
      </c>
      <c r="W45" s="26" t="str">
        <f t="shared" si="125"/>
        <v/>
      </c>
      <c r="X45" s="26" t="str">
        <f t="shared" si="125"/>
        <v/>
      </c>
    </row>
    <row r="46" spans="1:24" s="21" customFormat="1" x14ac:dyDescent="0.25">
      <c r="A46" s="22">
        <v>63</v>
      </c>
      <c r="B46" s="23" t="s">
        <v>31</v>
      </c>
      <c r="C46" s="24"/>
      <c r="D46" s="30" t="str">
        <f>+B43</f>
        <v>R7</v>
      </c>
      <c r="E46" s="17">
        <f t="shared" ref="E46:F46" si="126">+E43-$D43</f>
        <v>5.1999999999999993</v>
      </c>
      <c r="F46" s="17">
        <f t="shared" si="126"/>
        <v>13</v>
      </c>
      <c r="G46" s="17">
        <f t="shared" ref="G46:X46" si="127">+G43-$D43</f>
        <v>-23</v>
      </c>
      <c r="H46" s="17">
        <f t="shared" si="127"/>
        <v>9.7999999999999972</v>
      </c>
      <c r="I46" s="17">
        <f t="shared" si="127"/>
        <v>9</v>
      </c>
      <c r="J46" s="17">
        <f t="shared" si="127"/>
        <v>11.5</v>
      </c>
      <c r="K46" s="17">
        <f t="shared" si="127"/>
        <v>10</v>
      </c>
      <c r="L46" s="17">
        <f t="shared" si="127"/>
        <v>9</v>
      </c>
      <c r="M46" s="17">
        <f t="shared" si="127"/>
        <v>7</v>
      </c>
      <c r="N46" s="17">
        <f t="shared" si="127"/>
        <v>-23</v>
      </c>
      <c r="O46" s="17">
        <f t="shared" si="127"/>
        <v>-23</v>
      </c>
      <c r="P46" s="17">
        <f t="shared" si="127"/>
        <v>-23</v>
      </c>
      <c r="Q46" s="17">
        <f t="shared" si="127"/>
        <v>-23</v>
      </c>
      <c r="R46" s="17">
        <f t="shared" si="127"/>
        <v>-23</v>
      </c>
      <c r="S46" s="17">
        <f t="shared" si="127"/>
        <v>-23</v>
      </c>
      <c r="T46" s="17">
        <f t="shared" si="127"/>
        <v>-23</v>
      </c>
      <c r="U46" s="17">
        <f t="shared" si="127"/>
        <v>-23</v>
      </c>
      <c r="V46" s="17">
        <f t="shared" si="127"/>
        <v>-23</v>
      </c>
      <c r="W46" s="17">
        <f t="shared" si="127"/>
        <v>-23</v>
      </c>
      <c r="X46" s="17">
        <f t="shared" si="127"/>
        <v>-23</v>
      </c>
    </row>
    <row r="47" spans="1:24" s="53" customFormat="1" ht="17.100000000000001" customHeight="1" x14ac:dyDescent="0.25">
      <c r="A47" s="77">
        <v>64</v>
      </c>
      <c r="B47" s="78" t="s">
        <v>18</v>
      </c>
      <c r="C47" s="79"/>
      <c r="D47" s="79"/>
      <c r="E47" s="52" t="s">
        <v>99</v>
      </c>
      <c r="F47" s="79" t="s">
        <v>103</v>
      </c>
      <c r="G47" s="80">
        <v>45108</v>
      </c>
      <c r="H47" s="79" t="s">
        <v>79</v>
      </c>
      <c r="I47" s="79" t="s">
        <v>79</v>
      </c>
      <c r="J47" s="79" t="s">
        <v>80</v>
      </c>
      <c r="K47" s="82" t="s">
        <v>72</v>
      </c>
      <c r="L47" s="79" t="s">
        <v>118</v>
      </c>
      <c r="M47" s="79"/>
      <c r="N47" s="79"/>
      <c r="O47" s="79"/>
      <c r="P47" s="79"/>
      <c r="Q47" s="79"/>
      <c r="R47" s="79"/>
      <c r="S47" s="79"/>
      <c r="T47" s="79"/>
      <c r="U47" s="79"/>
      <c r="V47" s="79"/>
      <c r="W47" s="79"/>
      <c r="X47" s="79"/>
    </row>
    <row r="48" spans="1:24" s="61" customFormat="1" ht="17.100000000000001" customHeight="1" x14ac:dyDescent="0.2">
      <c r="A48" s="71"/>
      <c r="B48" s="72"/>
      <c r="C48" s="73"/>
      <c r="D48" s="73"/>
      <c r="E48" s="71"/>
      <c r="F48" s="71"/>
      <c r="G48" s="71"/>
      <c r="H48" s="71"/>
      <c r="I48" s="71"/>
      <c r="J48" s="71"/>
      <c r="K48" s="71"/>
      <c r="L48" s="71"/>
      <c r="M48" s="71"/>
      <c r="N48" s="71"/>
      <c r="O48" s="71"/>
      <c r="P48" s="71"/>
      <c r="Q48" s="71"/>
      <c r="R48" s="71"/>
      <c r="S48" s="71"/>
      <c r="T48" s="71"/>
      <c r="U48" s="71"/>
      <c r="V48" s="71"/>
      <c r="W48" s="71"/>
      <c r="X48" s="71"/>
    </row>
    <row r="49" spans="1:24" s="65" customFormat="1" ht="17.100000000000001" customHeight="1" thickBot="1" x14ac:dyDescent="0.25">
      <c r="A49" s="74"/>
      <c r="B49" s="75"/>
      <c r="C49" s="76"/>
      <c r="D49" s="76"/>
      <c r="E49" s="74"/>
      <c r="F49" s="74"/>
      <c r="G49" s="74"/>
      <c r="H49" s="74"/>
      <c r="I49" s="74"/>
      <c r="J49" s="74"/>
      <c r="K49" s="74"/>
      <c r="L49" s="74"/>
      <c r="M49" s="74"/>
      <c r="N49" s="74"/>
      <c r="O49" s="74"/>
      <c r="P49" s="74"/>
      <c r="Q49" s="74"/>
      <c r="R49" s="74"/>
      <c r="S49" s="74"/>
      <c r="T49" s="74"/>
      <c r="U49" s="74"/>
      <c r="V49" s="74"/>
      <c r="W49" s="74"/>
      <c r="X49" s="74"/>
    </row>
    <row r="50" spans="1:24" s="45" customFormat="1" ht="17.100000000000001" customHeight="1" x14ac:dyDescent="0.25">
      <c r="A50" s="39"/>
      <c r="B50" s="40"/>
      <c r="C50" s="41"/>
      <c r="D50" s="41"/>
      <c r="E50" s="42">
        <v>45173</v>
      </c>
      <c r="F50" s="43">
        <v>45187</v>
      </c>
      <c r="G50" s="43">
        <v>45190</v>
      </c>
      <c r="H50" s="43">
        <v>45226</v>
      </c>
      <c r="I50" s="43">
        <v>45247</v>
      </c>
      <c r="J50" s="43">
        <v>45266</v>
      </c>
      <c r="K50" s="43">
        <v>45287</v>
      </c>
      <c r="L50" s="43">
        <v>45330</v>
      </c>
      <c r="M50" s="43">
        <v>45372</v>
      </c>
      <c r="N50" s="44"/>
      <c r="O50" s="44"/>
      <c r="P50" s="44"/>
      <c r="Q50" s="44"/>
      <c r="R50" s="44"/>
      <c r="S50" s="44"/>
      <c r="T50" s="44"/>
      <c r="U50" s="44"/>
      <c r="V50" s="44"/>
      <c r="W50" s="44"/>
      <c r="X50" s="44"/>
    </row>
    <row r="51" spans="1:24" x14ac:dyDescent="0.25">
      <c r="A51" s="1">
        <v>70</v>
      </c>
      <c r="B51" s="8" t="s">
        <v>52</v>
      </c>
      <c r="C51" s="3" t="s">
        <v>10</v>
      </c>
      <c r="D51" s="3">
        <v>26</v>
      </c>
      <c r="E51" s="5">
        <v>30</v>
      </c>
      <c r="F51" s="3">
        <v>35</v>
      </c>
      <c r="G51" s="3">
        <v>43.5</v>
      </c>
      <c r="H51" s="3">
        <v>40.5</v>
      </c>
      <c r="I51" s="3">
        <v>43.5</v>
      </c>
      <c r="J51" s="3">
        <v>40.5</v>
      </c>
      <c r="K51" s="3"/>
      <c r="L51" s="3">
        <v>38.5</v>
      </c>
      <c r="M51" s="3">
        <v>35.9</v>
      </c>
      <c r="N51" s="3"/>
      <c r="O51" s="3"/>
      <c r="P51" s="3"/>
      <c r="Q51" s="3"/>
      <c r="R51" s="3"/>
      <c r="S51" s="3"/>
      <c r="T51" s="3"/>
      <c r="U51" s="3"/>
      <c r="V51" s="3"/>
      <c r="W51" s="3"/>
      <c r="X51" s="3"/>
    </row>
    <row r="52" spans="1:24" s="21" customFormat="1" x14ac:dyDescent="0.25">
      <c r="A52" s="19">
        <v>71</v>
      </c>
      <c r="B52" s="20" t="s">
        <v>37</v>
      </c>
      <c r="C52" s="15"/>
      <c r="D52" s="15"/>
      <c r="E52" s="14"/>
      <c r="F52" s="15">
        <f t="shared" ref="F52" si="128">IF(E51=0,F51-D51,IF(F51=0,"",+F51-E51))</f>
        <v>5</v>
      </c>
      <c r="G52" s="15">
        <f t="shared" ref="G52" si="129">IF(F51=0,G51-E51,IF(G51=0,"",+G51-F51))</f>
        <v>8.5</v>
      </c>
      <c r="H52" s="15">
        <f t="shared" ref="H52" si="130">IF(G51=0,H51-F51,IF(H51=0,"",+H51-G51))</f>
        <v>-3</v>
      </c>
      <c r="I52" s="15">
        <f t="shared" ref="I52" si="131">IF(H51=0,I51-G51,IF(I51=0,"",+I51-H51))</f>
        <v>3</v>
      </c>
      <c r="J52" s="15">
        <f t="shared" ref="J52" si="132">IF(I51=0,J51-H51,IF(J51=0,"",+J51-I51))</f>
        <v>-3</v>
      </c>
      <c r="K52" s="15" t="str">
        <f t="shared" ref="K52" si="133">IF(J51=0,K51-I51,IF(K51=0,"",+K51-J51))</f>
        <v/>
      </c>
      <c r="L52" s="15">
        <f t="shared" ref="L52" si="134">IF(K51=0,L51-J51,IF(L51=0,"",+L51-K51))</f>
        <v>-2</v>
      </c>
      <c r="M52" s="15">
        <f t="shared" ref="M52" si="135">IF(L51=0,M51-K51,IF(M51=0,"",+M51-L51))</f>
        <v>-2.6000000000000014</v>
      </c>
      <c r="N52" s="15" t="str">
        <f t="shared" ref="N52" si="136">IF(M51=0,N51-L51,IF(N51=0,"",+N51-M51))</f>
        <v/>
      </c>
      <c r="O52" s="15">
        <f t="shared" ref="O52" si="137">IF(N51=0,O51-M51,IF(O51=0,"",+O51-N51))</f>
        <v>-35.9</v>
      </c>
      <c r="P52" s="15">
        <f t="shared" ref="P52" si="138">IF(O51=0,P51-N51,IF(P51=0,"",+P51-O51))</f>
        <v>0</v>
      </c>
      <c r="Q52" s="15">
        <f t="shared" ref="Q52" si="139">IF(P51=0,Q51-O51,IF(Q51=0,"",+Q51-P51))</f>
        <v>0</v>
      </c>
      <c r="R52" s="15">
        <f t="shared" ref="R52" si="140">IF(Q51=0,R51-P51,IF(R51=0,"",+R51-Q51))</f>
        <v>0</v>
      </c>
      <c r="S52" s="15">
        <f t="shared" ref="S52" si="141">IF(R51=0,S51-Q51,IF(S51=0,"",+S51-R51))</f>
        <v>0</v>
      </c>
      <c r="T52" s="15">
        <f t="shared" ref="T52" si="142">IF(S51=0,T51-R51,IF(T51=0,"",+T51-S51))</f>
        <v>0</v>
      </c>
      <c r="U52" s="15">
        <f t="shared" ref="U52" si="143">IF(T51=0,U51-S51,IF(U51=0,"",+U51-T51))</f>
        <v>0</v>
      </c>
      <c r="V52" s="15">
        <f t="shared" ref="V52" si="144">IF(U51=0,V51-T51,IF(V51=0,"",+V51-U51))</f>
        <v>0</v>
      </c>
      <c r="W52" s="15">
        <f t="shared" ref="W52" si="145">IF(V51=0,W51-U51,IF(W51=0,"",+W51-V51))</f>
        <v>0</v>
      </c>
      <c r="X52" s="15">
        <f t="shared" ref="X52" si="146">IF(W51=0,X51-V51,IF(X51=0,"",+X51-W51))</f>
        <v>0</v>
      </c>
    </row>
    <row r="53" spans="1:24" s="21" customFormat="1" x14ac:dyDescent="0.25">
      <c r="A53" s="19">
        <v>72</v>
      </c>
      <c r="B53" s="20" t="s">
        <v>24</v>
      </c>
      <c r="C53" s="15"/>
      <c r="D53" s="15"/>
      <c r="E53" s="14"/>
      <c r="F53" s="16">
        <f>+IF(F51=0,"",F52/(F$50-E$50)*1000)</f>
        <v>357.14285714285717</v>
      </c>
      <c r="G53" s="16">
        <f t="shared" ref="G53:X53" si="147">+IF(G51=0,"",G52/(G$50-F$50)*1000)</f>
        <v>2833.3333333333335</v>
      </c>
      <c r="H53" s="16">
        <f t="shared" si="147"/>
        <v>-83.333333333333329</v>
      </c>
      <c r="I53" s="16">
        <f t="shared" si="147"/>
        <v>142.85714285714286</v>
      </c>
      <c r="J53" s="16">
        <f t="shared" si="147"/>
        <v>-157.89473684210526</v>
      </c>
      <c r="K53" s="16" t="str">
        <f t="shared" si="147"/>
        <v/>
      </c>
      <c r="L53" s="16">
        <f t="shared" si="147"/>
        <v>-46.511627906976742</v>
      </c>
      <c r="M53" s="16">
        <f t="shared" si="147"/>
        <v>-61.904761904761941</v>
      </c>
      <c r="N53" s="16" t="str">
        <f t="shared" si="147"/>
        <v/>
      </c>
      <c r="O53" s="16" t="str">
        <f t="shared" si="147"/>
        <v/>
      </c>
      <c r="P53" s="16" t="str">
        <f t="shared" si="147"/>
        <v/>
      </c>
      <c r="Q53" s="16" t="str">
        <f t="shared" si="147"/>
        <v/>
      </c>
      <c r="R53" s="16" t="str">
        <f t="shared" si="147"/>
        <v/>
      </c>
      <c r="S53" s="16" t="str">
        <f t="shared" si="147"/>
        <v/>
      </c>
      <c r="T53" s="16" t="str">
        <f t="shared" si="147"/>
        <v/>
      </c>
      <c r="U53" s="16" t="str">
        <f t="shared" si="147"/>
        <v/>
      </c>
      <c r="V53" s="16" t="str">
        <f t="shared" si="147"/>
        <v/>
      </c>
      <c r="W53" s="16" t="str">
        <f t="shared" si="147"/>
        <v/>
      </c>
      <c r="X53" s="16" t="str">
        <f t="shared" si="147"/>
        <v/>
      </c>
    </row>
    <row r="54" spans="1:24" s="21" customFormat="1" x14ac:dyDescent="0.25">
      <c r="A54" s="19">
        <v>73</v>
      </c>
      <c r="B54" s="20" t="s">
        <v>20</v>
      </c>
      <c r="C54" s="15"/>
      <c r="D54" s="29" t="str">
        <f>+B51</f>
        <v>R11</v>
      </c>
      <c r="E54" s="17">
        <f t="shared" ref="E54:F54" si="148">+E51-$D51</f>
        <v>4</v>
      </c>
      <c r="F54" s="17">
        <f t="shared" si="148"/>
        <v>9</v>
      </c>
      <c r="G54" s="17">
        <f t="shared" ref="G54:X54" si="149">+G51-$D51</f>
        <v>17.5</v>
      </c>
      <c r="H54" s="17">
        <f t="shared" si="149"/>
        <v>14.5</v>
      </c>
      <c r="I54" s="17">
        <f t="shared" si="149"/>
        <v>17.5</v>
      </c>
      <c r="J54" s="17">
        <f t="shared" si="149"/>
        <v>14.5</v>
      </c>
      <c r="K54" s="17">
        <f t="shared" si="149"/>
        <v>-26</v>
      </c>
      <c r="L54" s="17">
        <f t="shared" si="149"/>
        <v>12.5</v>
      </c>
      <c r="M54" s="17">
        <f t="shared" si="149"/>
        <v>9.8999999999999986</v>
      </c>
      <c r="N54" s="17">
        <f t="shared" si="149"/>
        <v>-26</v>
      </c>
      <c r="O54" s="17">
        <f t="shared" si="149"/>
        <v>-26</v>
      </c>
      <c r="P54" s="17">
        <f t="shared" si="149"/>
        <v>-26</v>
      </c>
      <c r="Q54" s="17">
        <f t="shared" si="149"/>
        <v>-26</v>
      </c>
      <c r="R54" s="17">
        <f t="shared" si="149"/>
        <v>-26</v>
      </c>
      <c r="S54" s="17">
        <f t="shared" si="149"/>
        <v>-26</v>
      </c>
      <c r="T54" s="17">
        <f t="shared" si="149"/>
        <v>-26</v>
      </c>
      <c r="U54" s="17">
        <f t="shared" si="149"/>
        <v>-26</v>
      </c>
      <c r="V54" s="17">
        <f t="shared" si="149"/>
        <v>-26</v>
      </c>
      <c r="W54" s="17">
        <f t="shared" si="149"/>
        <v>-26</v>
      </c>
      <c r="X54" s="17">
        <f t="shared" si="149"/>
        <v>-26</v>
      </c>
    </row>
    <row r="55" spans="1:24" s="53" customFormat="1" ht="17.100000000000001" customHeight="1" x14ac:dyDescent="0.25">
      <c r="A55" s="50">
        <v>74</v>
      </c>
      <c r="B55" s="51" t="s">
        <v>18</v>
      </c>
      <c r="C55" s="55"/>
      <c r="D55" s="55"/>
      <c r="E55" s="52" t="s">
        <v>104</v>
      </c>
      <c r="F55" s="87">
        <v>44713</v>
      </c>
      <c r="G55" s="54"/>
      <c r="H55" s="55"/>
      <c r="I55" s="55" t="s">
        <v>81</v>
      </c>
      <c r="J55" s="55" t="s">
        <v>82</v>
      </c>
      <c r="K55" s="82" t="s">
        <v>68</v>
      </c>
      <c r="L55" s="86"/>
      <c r="M55" s="55"/>
      <c r="N55" s="86"/>
      <c r="O55" s="55"/>
      <c r="P55" s="86"/>
      <c r="Q55" s="55"/>
      <c r="R55" s="86"/>
      <c r="S55" s="55"/>
      <c r="T55" s="86"/>
      <c r="U55" s="55"/>
      <c r="V55" s="86"/>
      <c r="W55" s="55"/>
      <c r="X55" s="86"/>
    </row>
    <row r="56" spans="1:24" s="61" customFormat="1" ht="17.100000000000001" customHeight="1" x14ac:dyDescent="0.2">
      <c r="A56" s="58"/>
      <c r="B56" s="59"/>
      <c r="C56" s="60"/>
      <c r="D56" s="60"/>
      <c r="E56" s="58"/>
      <c r="F56" s="58"/>
      <c r="G56" s="58"/>
      <c r="H56" s="58"/>
      <c r="I56" s="58"/>
      <c r="J56" s="58"/>
      <c r="K56" s="58"/>
      <c r="L56" s="58"/>
      <c r="M56" s="58"/>
      <c r="N56" s="58"/>
      <c r="O56" s="58"/>
      <c r="P56" s="58"/>
      <c r="Q56" s="58"/>
    </row>
    <row r="57" spans="1:24" s="65" customFormat="1" ht="17.100000000000001" customHeight="1" thickBot="1" x14ac:dyDescent="0.25">
      <c r="A57" s="62"/>
      <c r="B57" s="63"/>
      <c r="C57" s="64"/>
      <c r="D57" s="64"/>
      <c r="E57" s="62"/>
      <c r="F57" s="62"/>
      <c r="G57" s="62"/>
      <c r="H57" s="62"/>
      <c r="I57" s="62"/>
      <c r="J57" s="62"/>
      <c r="K57" s="62"/>
      <c r="L57" s="62"/>
      <c r="M57" s="62"/>
      <c r="N57" s="62"/>
      <c r="O57" s="62"/>
      <c r="P57" s="62"/>
      <c r="Q57" s="62"/>
    </row>
    <row r="58" spans="1:24" s="70" customFormat="1" ht="17.100000000000001" customHeight="1" x14ac:dyDescent="0.25">
      <c r="A58" s="66"/>
      <c r="B58" s="67"/>
      <c r="C58" s="68"/>
      <c r="D58" s="68"/>
      <c r="E58" s="69">
        <v>45173</v>
      </c>
      <c r="F58" s="69">
        <v>45187</v>
      </c>
      <c r="G58" s="69">
        <v>45190</v>
      </c>
      <c r="H58" s="69">
        <v>45226</v>
      </c>
      <c r="I58" s="69">
        <v>45247</v>
      </c>
      <c r="J58" s="69">
        <v>45266</v>
      </c>
      <c r="K58" s="69">
        <v>45287</v>
      </c>
      <c r="L58" s="69">
        <v>45330</v>
      </c>
      <c r="M58" s="69">
        <v>45372</v>
      </c>
      <c r="N58" s="68"/>
      <c r="O58" s="68"/>
      <c r="P58" s="68"/>
      <c r="Q58" s="68"/>
      <c r="R58" s="68"/>
      <c r="S58" s="68"/>
      <c r="T58" s="68"/>
      <c r="U58" s="68"/>
      <c r="V58" s="68"/>
      <c r="W58" s="68"/>
      <c r="X58" s="68"/>
    </row>
    <row r="59" spans="1:24" s="49" customFormat="1" ht="17.100000000000001" customHeight="1" x14ac:dyDescent="0.25">
      <c r="A59" s="83">
        <v>80</v>
      </c>
      <c r="B59" s="84" t="s">
        <v>53</v>
      </c>
      <c r="C59" s="85" t="s">
        <v>10</v>
      </c>
      <c r="D59" s="85">
        <v>26</v>
      </c>
      <c r="E59" s="12">
        <v>30.5</v>
      </c>
      <c r="F59" s="85">
        <v>41</v>
      </c>
      <c r="G59" s="85"/>
      <c r="H59" s="85">
        <v>38.4</v>
      </c>
      <c r="I59" s="85">
        <v>37.799999999999997</v>
      </c>
      <c r="J59" s="85">
        <v>37</v>
      </c>
      <c r="K59" s="85">
        <v>37.5</v>
      </c>
      <c r="L59" s="85">
        <v>36</v>
      </c>
      <c r="M59" s="85">
        <v>35</v>
      </c>
      <c r="N59" s="85"/>
      <c r="O59" s="85"/>
      <c r="P59" s="85"/>
      <c r="Q59" s="85"/>
      <c r="R59" s="85"/>
      <c r="S59" s="85"/>
      <c r="T59" s="85"/>
      <c r="U59" s="85"/>
      <c r="V59" s="85"/>
      <c r="W59" s="85"/>
      <c r="X59" s="85"/>
    </row>
    <row r="60" spans="1:24" s="21" customFormat="1" x14ac:dyDescent="0.25">
      <c r="A60" s="22">
        <v>81</v>
      </c>
      <c r="B60" s="23" t="s">
        <v>38</v>
      </c>
      <c r="C60" s="24"/>
      <c r="D60" s="24"/>
      <c r="E60" s="14"/>
      <c r="F60" s="24">
        <f t="shared" ref="F60" si="150">IF(E59=0,F59-D59,IF(F59=0,"",+F59-E59))</f>
        <v>10.5</v>
      </c>
      <c r="G60" s="24" t="str">
        <f t="shared" ref="G60" si="151">IF(F59=0,G59-E59,IF(G59=0,"",+G59-F59))</f>
        <v/>
      </c>
      <c r="H60" s="24">
        <f t="shared" ref="H60" si="152">IF(G59=0,H59-F59,IF(H59=0,"",+H59-G59))</f>
        <v>-2.6000000000000014</v>
      </c>
      <c r="I60" s="24">
        <f t="shared" ref="I60" si="153">IF(H59=0,I59-G59,IF(I59=0,"",+I59-H59))</f>
        <v>-0.60000000000000142</v>
      </c>
      <c r="J60" s="24">
        <f t="shared" ref="J60" si="154">IF(I59=0,J59-H59,IF(J59=0,"",+J59-I59))</f>
        <v>-0.79999999999999716</v>
      </c>
      <c r="K60" s="24">
        <f t="shared" ref="K60" si="155">IF(J59=0,K59-I59,IF(K59=0,"",+K59-J59))</f>
        <v>0.5</v>
      </c>
      <c r="L60" s="24">
        <f t="shared" ref="L60" si="156">IF(K59=0,L59-J59,IF(L59=0,"",+L59-K59))</f>
        <v>-1.5</v>
      </c>
      <c r="M60" s="24">
        <f t="shared" ref="M60" si="157">IF(L59=0,M59-K59,IF(M59=0,"",+M59-L59))</f>
        <v>-1</v>
      </c>
      <c r="N60" s="24" t="str">
        <f t="shared" ref="N60" si="158">IF(M59=0,N59-L59,IF(N59=0,"",+N59-M59))</f>
        <v/>
      </c>
      <c r="O60" s="24">
        <f t="shared" ref="O60" si="159">IF(N59=0,O59-M59,IF(O59=0,"",+O59-N59))</f>
        <v>-35</v>
      </c>
      <c r="P60" s="24">
        <f t="shared" ref="P60" si="160">IF(O59=0,P59-N59,IF(P59=0,"",+P59-O59))</f>
        <v>0</v>
      </c>
      <c r="Q60" s="24">
        <f t="shared" ref="Q60" si="161">IF(P59=0,Q59-O59,IF(Q59=0,"",+Q59-P59))</f>
        <v>0</v>
      </c>
      <c r="R60" s="24">
        <f t="shared" ref="R60" si="162">IF(Q59=0,R59-P59,IF(R59=0,"",+R59-Q59))</f>
        <v>0</v>
      </c>
      <c r="S60" s="24">
        <f t="shared" ref="S60" si="163">IF(R59=0,S59-Q59,IF(S59=0,"",+S59-R59))</f>
        <v>0</v>
      </c>
      <c r="T60" s="24">
        <f t="shared" ref="T60" si="164">IF(S59=0,T59-R59,IF(T59=0,"",+T59-S59))</f>
        <v>0</v>
      </c>
      <c r="U60" s="24">
        <f t="shared" ref="U60" si="165">IF(T59=0,U59-S59,IF(U59=0,"",+U59-T59))</f>
        <v>0</v>
      </c>
      <c r="V60" s="24">
        <f t="shared" ref="V60" si="166">IF(U59=0,V59-T59,IF(V59=0,"",+V59-U59))</f>
        <v>0</v>
      </c>
      <c r="W60" s="24">
        <f t="shared" ref="W60" si="167">IF(V59=0,W59-U59,IF(W59=0,"",+W59-V59))</f>
        <v>0</v>
      </c>
      <c r="X60" s="24">
        <f t="shared" ref="X60" si="168">IF(W59=0,X59-V59,IF(X59=0,"",+X59-W59))</f>
        <v>0</v>
      </c>
    </row>
    <row r="61" spans="1:24" s="21" customFormat="1" x14ac:dyDescent="0.25">
      <c r="A61" s="22">
        <v>82</v>
      </c>
      <c r="B61" s="23" t="s">
        <v>25</v>
      </c>
      <c r="C61" s="24"/>
      <c r="D61" s="24"/>
      <c r="E61" s="14"/>
      <c r="F61" s="26">
        <f>+IF(F59=0,"",F60/(F$58-E$58)*1000)</f>
        <v>750</v>
      </c>
      <c r="G61" s="26" t="str">
        <f t="shared" ref="G61:X61" si="169">+IF(G59=0,"",G60/(G$58-F$58)*1000)</f>
        <v/>
      </c>
      <c r="H61" s="26">
        <f t="shared" si="169"/>
        <v>-72.222222222222257</v>
      </c>
      <c r="I61" s="26">
        <f t="shared" si="169"/>
        <v>-28.57142857142864</v>
      </c>
      <c r="J61" s="26">
        <f t="shared" si="169"/>
        <v>-42.105263157894591</v>
      </c>
      <c r="K61" s="26">
        <f t="shared" si="169"/>
        <v>23.809523809523807</v>
      </c>
      <c r="L61" s="26">
        <f t="shared" si="169"/>
        <v>-34.883720930232556</v>
      </c>
      <c r="M61" s="26">
        <f t="shared" si="169"/>
        <v>-23.809523809523807</v>
      </c>
      <c r="N61" s="26" t="str">
        <f t="shared" si="169"/>
        <v/>
      </c>
      <c r="O61" s="26" t="str">
        <f t="shared" si="169"/>
        <v/>
      </c>
      <c r="P61" s="26" t="str">
        <f t="shared" si="169"/>
        <v/>
      </c>
      <c r="Q61" s="26" t="str">
        <f t="shared" si="169"/>
        <v/>
      </c>
      <c r="R61" s="26" t="str">
        <f t="shared" si="169"/>
        <v/>
      </c>
      <c r="S61" s="26" t="str">
        <f t="shared" si="169"/>
        <v/>
      </c>
      <c r="T61" s="26" t="str">
        <f t="shared" si="169"/>
        <v/>
      </c>
      <c r="U61" s="26" t="str">
        <f t="shared" si="169"/>
        <v/>
      </c>
      <c r="V61" s="26" t="str">
        <f t="shared" si="169"/>
        <v/>
      </c>
      <c r="W61" s="26" t="str">
        <f t="shared" si="169"/>
        <v/>
      </c>
      <c r="X61" s="26" t="str">
        <f t="shared" si="169"/>
        <v/>
      </c>
    </row>
    <row r="62" spans="1:24" s="21" customFormat="1" x14ac:dyDescent="0.25">
      <c r="A62" s="22">
        <v>83</v>
      </c>
      <c r="B62" s="23" t="s">
        <v>21</v>
      </c>
      <c r="C62" s="24"/>
      <c r="D62" s="31" t="str">
        <f>+B59</f>
        <v>R12</v>
      </c>
      <c r="E62" s="17">
        <f t="shared" ref="E62:F62" si="170">+E59-$D59</f>
        <v>4.5</v>
      </c>
      <c r="F62" s="17">
        <f t="shared" si="170"/>
        <v>15</v>
      </c>
      <c r="G62" s="17">
        <f t="shared" ref="G62:X62" si="171">+G59-$D59</f>
        <v>-26</v>
      </c>
      <c r="H62" s="17">
        <f t="shared" si="171"/>
        <v>12.399999999999999</v>
      </c>
      <c r="I62" s="17">
        <f t="shared" si="171"/>
        <v>11.799999999999997</v>
      </c>
      <c r="J62" s="17">
        <f t="shared" si="171"/>
        <v>11</v>
      </c>
      <c r="K62" s="17">
        <f t="shared" si="171"/>
        <v>11.5</v>
      </c>
      <c r="L62" s="17">
        <f t="shared" si="171"/>
        <v>10</v>
      </c>
      <c r="M62" s="17">
        <f t="shared" si="171"/>
        <v>9</v>
      </c>
      <c r="N62" s="17">
        <f t="shared" si="171"/>
        <v>-26</v>
      </c>
      <c r="O62" s="17">
        <f t="shared" si="171"/>
        <v>-26</v>
      </c>
      <c r="P62" s="17">
        <f t="shared" si="171"/>
        <v>-26</v>
      </c>
      <c r="Q62" s="17">
        <f t="shared" si="171"/>
        <v>-26</v>
      </c>
      <c r="R62" s="17">
        <f t="shared" si="171"/>
        <v>-26</v>
      </c>
      <c r="S62" s="17">
        <f t="shared" si="171"/>
        <v>-26</v>
      </c>
      <c r="T62" s="17">
        <f t="shared" si="171"/>
        <v>-26</v>
      </c>
      <c r="U62" s="17">
        <f t="shared" si="171"/>
        <v>-26</v>
      </c>
      <c r="V62" s="17">
        <f t="shared" si="171"/>
        <v>-26</v>
      </c>
      <c r="W62" s="17">
        <f t="shared" si="171"/>
        <v>-26</v>
      </c>
      <c r="X62" s="17">
        <f t="shared" si="171"/>
        <v>-26</v>
      </c>
    </row>
    <row r="63" spans="1:24" s="53" customFormat="1" ht="17.100000000000001" customHeight="1" x14ac:dyDescent="0.25">
      <c r="A63" s="77">
        <v>84</v>
      </c>
      <c r="B63" s="78" t="s">
        <v>18</v>
      </c>
      <c r="C63" s="79"/>
      <c r="D63" s="79"/>
      <c r="E63" s="52" t="s">
        <v>99</v>
      </c>
      <c r="F63" s="88" t="s">
        <v>114</v>
      </c>
      <c r="G63" s="80"/>
      <c r="H63" s="79"/>
      <c r="I63" s="79" t="s">
        <v>83</v>
      </c>
      <c r="J63" s="79" t="s">
        <v>84</v>
      </c>
      <c r="K63" s="82" t="s">
        <v>71</v>
      </c>
      <c r="L63" s="79" t="s">
        <v>119</v>
      </c>
      <c r="M63" s="79"/>
      <c r="N63" s="79"/>
      <c r="O63" s="79"/>
      <c r="P63" s="79"/>
      <c r="Q63" s="79"/>
      <c r="R63" s="79"/>
      <c r="S63" s="79"/>
      <c r="T63" s="79"/>
      <c r="U63" s="79"/>
      <c r="V63" s="79"/>
      <c r="W63" s="79"/>
      <c r="X63" s="79"/>
    </row>
    <row r="64" spans="1:24" s="61" customFormat="1" ht="17.100000000000001" customHeight="1" x14ac:dyDescent="0.2">
      <c r="A64" s="71"/>
      <c r="B64" s="72"/>
      <c r="C64" s="73"/>
      <c r="D64" s="73"/>
      <c r="E64" s="71"/>
      <c r="F64" s="71"/>
      <c r="G64" s="71"/>
      <c r="H64" s="71"/>
      <c r="I64" s="71"/>
      <c r="J64" s="71"/>
      <c r="K64" s="71"/>
      <c r="L64" s="71"/>
      <c r="M64" s="71"/>
      <c r="N64" s="71"/>
      <c r="O64" s="71"/>
      <c r="P64" s="71"/>
      <c r="Q64" s="71"/>
      <c r="R64" s="71"/>
      <c r="S64" s="71"/>
      <c r="T64" s="71"/>
      <c r="U64" s="71"/>
      <c r="V64" s="71"/>
      <c r="W64" s="71"/>
      <c r="X64" s="71"/>
    </row>
    <row r="65" spans="1:24" s="65" customFormat="1" ht="17.100000000000001" customHeight="1" thickBot="1" x14ac:dyDescent="0.25">
      <c r="A65" s="74"/>
      <c r="B65" s="75"/>
      <c r="C65" s="76"/>
      <c r="D65" s="76"/>
      <c r="E65" s="74"/>
      <c r="F65" s="74"/>
      <c r="G65" s="74"/>
      <c r="H65" s="74"/>
      <c r="I65" s="74"/>
      <c r="J65" s="74"/>
      <c r="K65" s="74"/>
      <c r="L65" s="74"/>
      <c r="M65" s="74"/>
      <c r="N65" s="74"/>
      <c r="O65" s="74"/>
      <c r="P65" s="74"/>
      <c r="Q65" s="74"/>
      <c r="R65" s="74"/>
      <c r="S65" s="74"/>
      <c r="T65" s="74"/>
      <c r="U65" s="74"/>
      <c r="V65" s="74"/>
      <c r="W65" s="74"/>
      <c r="X65" s="74"/>
    </row>
    <row r="66" spans="1:24" s="45" customFormat="1" ht="17.100000000000001" customHeight="1" x14ac:dyDescent="0.25">
      <c r="A66" s="39"/>
      <c r="B66" s="40"/>
      <c r="C66" s="41"/>
      <c r="D66" s="41"/>
      <c r="E66" s="42">
        <v>45173</v>
      </c>
      <c r="F66" s="43">
        <v>45187</v>
      </c>
      <c r="G66" s="43">
        <v>45190</v>
      </c>
      <c r="H66" s="43">
        <v>45226</v>
      </c>
      <c r="I66" s="43">
        <v>45247</v>
      </c>
      <c r="J66" s="43">
        <v>45266</v>
      </c>
      <c r="K66" s="43">
        <v>45287</v>
      </c>
      <c r="L66" s="43">
        <v>45330</v>
      </c>
      <c r="M66" s="43">
        <v>45372</v>
      </c>
      <c r="N66" s="44"/>
      <c r="O66" s="44"/>
      <c r="P66" s="44"/>
      <c r="Q66" s="44"/>
      <c r="R66" s="44"/>
      <c r="S66" s="44"/>
      <c r="T66" s="44"/>
      <c r="U66" s="44"/>
      <c r="V66" s="44"/>
      <c r="W66" s="44"/>
      <c r="X66" s="44"/>
    </row>
    <row r="67" spans="1:24" s="49" customFormat="1" ht="17.100000000000001" customHeight="1" x14ac:dyDescent="0.25">
      <c r="A67" s="46">
        <v>90</v>
      </c>
      <c r="B67" s="47" t="s">
        <v>54</v>
      </c>
      <c r="C67" s="13" t="s">
        <v>10</v>
      </c>
      <c r="D67" s="13">
        <v>26</v>
      </c>
      <c r="E67" s="12">
        <v>30</v>
      </c>
      <c r="F67" s="13">
        <v>35</v>
      </c>
      <c r="G67" s="13">
        <v>43.5</v>
      </c>
      <c r="H67" s="13">
        <v>40.5</v>
      </c>
      <c r="I67" s="13">
        <v>43</v>
      </c>
      <c r="J67" s="13">
        <v>41.5</v>
      </c>
      <c r="K67" s="13"/>
      <c r="L67" s="13">
        <v>38.5</v>
      </c>
      <c r="M67" s="13"/>
      <c r="N67" s="13"/>
      <c r="O67" s="13"/>
      <c r="P67" s="13"/>
      <c r="Q67" s="13"/>
      <c r="R67" s="13"/>
      <c r="S67" s="13"/>
      <c r="T67" s="13"/>
      <c r="U67" s="13"/>
      <c r="V67" s="13"/>
      <c r="W67" s="13"/>
      <c r="X67" s="13"/>
    </row>
    <row r="68" spans="1:24" s="21" customFormat="1" x14ac:dyDescent="0.25">
      <c r="A68" s="19">
        <v>91</v>
      </c>
      <c r="B68" s="20" t="s">
        <v>40</v>
      </c>
      <c r="C68" s="15"/>
      <c r="D68" s="15"/>
      <c r="E68" s="14"/>
      <c r="F68" s="15">
        <f t="shared" ref="F68" si="172">IF(E67=0,F67-D67,IF(F67=0,"",+F67-E67))</f>
        <v>5</v>
      </c>
      <c r="G68" s="15">
        <f t="shared" ref="G68" si="173">IF(F67=0,G67-E67,IF(G67=0,"",+G67-F67))</f>
        <v>8.5</v>
      </c>
      <c r="H68" s="15">
        <f t="shared" ref="H68" si="174">IF(G67=0,H67-F67,IF(H67=0,"",+H67-G67))</f>
        <v>-3</v>
      </c>
      <c r="I68" s="15">
        <f t="shared" ref="I68" si="175">IF(H67=0,I67-G67,IF(I67=0,"",+I67-H67))</f>
        <v>2.5</v>
      </c>
      <c r="J68" s="15">
        <f t="shared" ref="J68" si="176">IF(I67=0,J67-H67,IF(J67=0,"",+J67-I67))</f>
        <v>-1.5</v>
      </c>
      <c r="K68" s="15" t="str">
        <f t="shared" ref="K68" si="177">IF(J67=0,K67-I67,IF(K67=0,"",+K67-J67))</f>
        <v/>
      </c>
      <c r="L68" s="15">
        <f t="shared" ref="L68" si="178">IF(K67=0,L67-J67,IF(L67=0,"",+L67-K67))</f>
        <v>-3</v>
      </c>
      <c r="M68" s="15" t="str">
        <f t="shared" ref="M68" si="179">IF(L67=0,M67-K67,IF(M67=0,"",+M67-L67))</f>
        <v/>
      </c>
      <c r="N68" s="15">
        <f t="shared" ref="N68" si="180">IF(M67=0,N67-L67,IF(N67=0,"",+N67-M67))</f>
        <v>-38.5</v>
      </c>
      <c r="O68" s="15">
        <f t="shared" ref="O68" si="181">IF(N67=0,O67-M67,IF(O67=0,"",+O67-N67))</f>
        <v>0</v>
      </c>
      <c r="P68" s="15">
        <f t="shared" ref="P68" si="182">IF(O67=0,P67-N67,IF(P67=0,"",+P67-O67))</f>
        <v>0</v>
      </c>
      <c r="Q68" s="15">
        <f t="shared" ref="Q68" si="183">IF(P67=0,Q67-O67,IF(Q67=0,"",+Q67-P67))</f>
        <v>0</v>
      </c>
      <c r="R68" s="15">
        <f t="shared" ref="R68" si="184">IF(Q67=0,R67-P67,IF(R67=0,"",+R67-Q67))</f>
        <v>0</v>
      </c>
      <c r="S68" s="15">
        <f t="shared" ref="S68" si="185">IF(R67=0,S67-Q67,IF(S67=0,"",+S67-R67))</f>
        <v>0</v>
      </c>
      <c r="T68" s="15">
        <f t="shared" ref="T68" si="186">IF(S67=0,T67-R67,IF(T67=0,"",+T67-S67))</f>
        <v>0</v>
      </c>
      <c r="U68" s="15">
        <f t="shared" ref="U68" si="187">IF(T67=0,U67-S67,IF(U67=0,"",+U67-T67))</f>
        <v>0</v>
      </c>
      <c r="V68" s="15">
        <f t="shared" ref="V68" si="188">IF(U67=0,V67-T67,IF(V67=0,"",+V67-U67))</f>
        <v>0</v>
      </c>
      <c r="W68" s="15">
        <f t="shared" ref="W68" si="189">IF(V67=0,W67-U67,IF(W67=0,"",+W67-V67))</f>
        <v>0</v>
      </c>
      <c r="X68" s="15">
        <f t="shared" ref="X68" si="190">IF(W67=0,X67-V67,IF(X67=0,"",+X67-W67))</f>
        <v>0</v>
      </c>
    </row>
    <row r="69" spans="1:24" s="21" customFormat="1" x14ac:dyDescent="0.25">
      <c r="A69" s="19">
        <v>92</v>
      </c>
      <c r="B69" s="20" t="s">
        <v>28</v>
      </c>
      <c r="C69" s="15"/>
      <c r="D69" s="15"/>
      <c r="E69" s="14"/>
      <c r="F69" s="16">
        <f>+IF(F67=0,"",F68/(F$66-E$66)*1000)</f>
        <v>357.14285714285717</v>
      </c>
      <c r="G69" s="16">
        <f t="shared" ref="G69:X69" si="191">+IF(G67=0,"",G68/(G$66-F$66)*1000)</f>
        <v>2833.3333333333335</v>
      </c>
      <c r="H69" s="16">
        <f t="shared" si="191"/>
        <v>-83.333333333333329</v>
      </c>
      <c r="I69" s="16">
        <f t="shared" si="191"/>
        <v>119.04761904761904</v>
      </c>
      <c r="J69" s="16">
        <f t="shared" si="191"/>
        <v>-78.94736842105263</v>
      </c>
      <c r="K69" s="16" t="str">
        <f t="shared" si="191"/>
        <v/>
      </c>
      <c r="L69" s="16">
        <f t="shared" si="191"/>
        <v>-69.767441860465112</v>
      </c>
      <c r="M69" s="16" t="str">
        <f t="shared" si="191"/>
        <v/>
      </c>
      <c r="N69" s="16" t="str">
        <f t="shared" si="191"/>
        <v/>
      </c>
      <c r="O69" s="16" t="str">
        <f t="shared" si="191"/>
        <v/>
      </c>
      <c r="P69" s="16" t="str">
        <f t="shared" si="191"/>
        <v/>
      </c>
      <c r="Q69" s="16" t="str">
        <f t="shared" si="191"/>
        <v/>
      </c>
      <c r="R69" s="16" t="str">
        <f t="shared" si="191"/>
        <v/>
      </c>
      <c r="S69" s="16" t="str">
        <f t="shared" si="191"/>
        <v/>
      </c>
      <c r="T69" s="16" t="str">
        <f t="shared" si="191"/>
        <v/>
      </c>
      <c r="U69" s="16" t="str">
        <f t="shared" si="191"/>
        <v/>
      </c>
      <c r="V69" s="16" t="str">
        <f t="shared" si="191"/>
        <v/>
      </c>
      <c r="W69" s="16" t="str">
        <f t="shared" si="191"/>
        <v/>
      </c>
      <c r="X69" s="16" t="str">
        <f t="shared" si="191"/>
        <v/>
      </c>
    </row>
    <row r="70" spans="1:24" s="21" customFormat="1" x14ac:dyDescent="0.25">
      <c r="A70" s="19">
        <v>93</v>
      </c>
      <c r="B70" s="20" t="s">
        <v>22</v>
      </c>
      <c r="C70" s="15"/>
      <c r="D70" s="29" t="str">
        <f>+B67</f>
        <v>R13</v>
      </c>
      <c r="E70" s="17">
        <f t="shared" ref="E70:F70" si="192">+E67-$D67</f>
        <v>4</v>
      </c>
      <c r="F70" s="17">
        <f t="shared" si="192"/>
        <v>9</v>
      </c>
      <c r="G70" s="17">
        <f t="shared" ref="G70:X70" si="193">+G67-$D67</f>
        <v>17.5</v>
      </c>
      <c r="H70" s="17">
        <f t="shared" si="193"/>
        <v>14.5</v>
      </c>
      <c r="I70" s="17">
        <f t="shared" si="193"/>
        <v>17</v>
      </c>
      <c r="J70" s="17">
        <f t="shared" si="193"/>
        <v>15.5</v>
      </c>
      <c r="K70" s="17">
        <f t="shared" si="193"/>
        <v>-26</v>
      </c>
      <c r="L70" s="17">
        <f t="shared" si="193"/>
        <v>12.5</v>
      </c>
      <c r="M70" s="17">
        <f t="shared" si="193"/>
        <v>-26</v>
      </c>
      <c r="N70" s="17">
        <f t="shared" si="193"/>
        <v>-26</v>
      </c>
      <c r="O70" s="17">
        <f t="shared" si="193"/>
        <v>-26</v>
      </c>
      <c r="P70" s="17">
        <f t="shared" si="193"/>
        <v>-26</v>
      </c>
      <c r="Q70" s="17">
        <f t="shared" si="193"/>
        <v>-26</v>
      </c>
      <c r="R70" s="17">
        <f t="shared" si="193"/>
        <v>-26</v>
      </c>
      <c r="S70" s="17">
        <f t="shared" si="193"/>
        <v>-26</v>
      </c>
      <c r="T70" s="17">
        <f t="shared" si="193"/>
        <v>-26</v>
      </c>
      <c r="U70" s="17">
        <f t="shared" si="193"/>
        <v>-26</v>
      </c>
      <c r="V70" s="17">
        <f t="shared" si="193"/>
        <v>-26</v>
      </c>
      <c r="W70" s="17">
        <f t="shared" si="193"/>
        <v>-26</v>
      </c>
      <c r="X70" s="17">
        <f t="shared" si="193"/>
        <v>-26</v>
      </c>
    </row>
    <row r="71" spans="1:24" s="53" customFormat="1" ht="17.100000000000001" customHeight="1" x14ac:dyDescent="0.25">
      <c r="A71" s="50">
        <v>94</v>
      </c>
      <c r="B71" s="51" t="s">
        <v>18</v>
      </c>
      <c r="C71" s="55"/>
      <c r="D71" s="55"/>
      <c r="E71" s="52" t="s">
        <v>107</v>
      </c>
      <c r="F71" s="54" t="s">
        <v>105</v>
      </c>
      <c r="G71" s="55"/>
      <c r="H71" s="55"/>
      <c r="I71" s="55" t="s">
        <v>85</v>
      </c>
      <c r="J71" s="55" t="s">
        <v>86</v>
      </c>
      <c r="K71" s="88" t="s">
        <v>66</v>
      </c>
      <c r="L71" s="55"/>
      <c r="M71" s="55"/>
      <c r="N71" s="55"/>
      <c r="O71" s="55"/>
      <c r="P71" s="55"/>
      <c r="Q71" s="55"/>
      <c r="R71" s="55"/>
      <c r="S71" s="55"/>
      <c r="T71" s="55"/>
      <c r="U71" s="55"/>
      <c r="V71" s="55"/>
      <c r="W71" s="55"/>
      <c r="X71" s="55"/>
    </row>
    <row r="72" spans="1:24" s="61" customFormat="1" ht="17.100000000000001" customHeight="1" x14ac:dyDescent="0.2">
      <c r="A72" s="58"/>
      <c r="B72" s="59"/>
      <c r="C72" s="60"/>
      <c r="D72" s="60"/>
      <c r="E72" s="58"/>
      <c r="F72" s="58"/>
      <c r="G72" s="58"/>
      <c r="H72" s="58"/>
      <c r="I72" s="58"/>
      <c r="J72" s="58"/>
      <c r="K72" s="58"/>
      <c r="L72" s="58"/>
      <c r="M72" s="58"/>
      <c r="N72" s="58"/>
      <c r="O72" s="58"/>
      <c r="P72" s="58"/>
      <c r="Q72" s="58"/>
    </row>
    <row r="73" spans="1:24" s="65" customFormat="1" ht="17.100000000000001" customHeight="1" thickBot="1" x14ac:dyDescent="0.25">
      <c r="A73" s="62"/>
      <c r="B73" s="63"/>
      <c r="C73" s="64"/>
      <c r="D73" s="64"/>
      <c r="E73" s="62"/>
      <c r="F73" s="62"/>
      <c r="G73" s="62"/>
      <c r="H73" s="62"/>
      <c r="I73" s="62"/>
      <c r="J73" s="62"/>
      <c r="K73" s="62"/>
      <c r="L73" s="62"/>
      <c r="M73" s="62"/>
      <c r="N73" s="62"/>
      <c r="O73" s="62"/>
      <c r="P73" s="62"/>
      <c r="Q73" s="62"/>
    </row>
    <row r="74" spans="1:24" s="70" customFormat="1" ht="17.100000000000001" customHeight="1" x14ac:dyDescent="0.25">
      <c r="A74" s="66"/>
      <c r="B74" s="67"/>
      <c r="C74" s="68"/>
      <c r="D74" s="68"/>
      <c r="E74" s="69">
        <v>45173</v>
      </c>
      <c r="F74" s="69">
        <v>45187</v>
      </c>
      <c r="G74" s="69">
        <v>45190</v>
      </c>
      <c r="H74" s="69">
        <v>45226</v>
      </c>
      <c r="I74" s="69">
        <v>45247</v>
      </c>
      <c r="J74" s="69">
        <v>45266</v>
      </c>
      <c r="K74" s="69">
        <v>45287</v>
      </c>
      <c r="L74" s="69">
        <v>45330</v>
      </c>
      <c r="M74" s="69">
        <v>45372</v>
      </c>
      <c r="N74" s="68"/>
      <c r="O74" s="68"/>
      <c r="P74" s="68"/>
      <c r="Q74" s="68"/>
      <c r="R74" s="68"/>
      <c r="S74" s="68"/>
      <c r="T74" s="68"/>
      <c r="U74" s="68"/>
      <c r="V74" s="68"/>
      <c r="W74" s="68"/>
      <c r="X74" s="68"/>
    </row>
    <row r="75" spans="1:24" s="49" customFormat="1" ht="17.100000000000001" customHeight="1" x14ac:dyDescent="0.25">
      <c r="A75" s="83">
        <v>100</v>
      </c>
      <c r="B75" s="84" t="s">
        <v>55</v>
      </c>
      <c r="C75" s="85" t="s">
        <v>10</v>
      </c>
      <c r="D75" s="85">
        <v>26</v>
      </c>
      <c r="E75" s="12">
        <v>30</v>
      </c>
      <c r="F75" s="89">
        <v>35</v>
      </c>
      <c r="G75" s="89">
        <v>44</v>
      </c>
      <c r="H75" s="85">
        <v>43</v>
      </c>
      <c r="I75" s="85">
        <v>44</v>
      </c>
      <c r="J75" s="85">
        <v>42</v>
      </c>
      <c r="K75" s="85"/>
      <c r="L75" s="85">
        <v>40.5</v>
      </c>
      <c r="M75" s="85">
        <v>36.299999999999997</v>
      </c>
      <c r="N75" s="85"/>
      <c r="O75" s="85"/>
      <c r="P75" s="85"/>
      <c r="Q75" s="85"/>
      <c r="R75" s="85"/>
      <c r="S75" s="85"/>
      <c r="T75" s="85"/>
      <c r="U75" s="85"/>
      <c r="V75" s="85"/>
      <c r="W75" s="85"/>
      <c r="X75" s="85"/>
    </row>
    <row r="76" spans="1:24" s="21" customFormat="1" x14ac:dyDescent="0.25">
      <c r="A76" s="22">
        <v>101</v>
      </c>
      <c r="B76" s="30" t="s">
        <v>42</v>
      </c>
      <c r="C76" s="24"/>
      <c r="D76" s="23"/>
      <c r="E76" s="32"/>
      <c r="F76" s="33">
        <f t="shared" ref="F76" si="194">IF(E75=0,F75-D75,IF(F75=0,"",+F75-E75))</f>
        <v>5</v>
      </c>
      <c r="G76" s="33">
        <f t="shared" ref="G76" si="195">IF(F75=0,G75-E75,IF(G75=0,"",+G75-F75))</f>
        <v>9</v>
      </c>
      <c r="H76" s="33">
        <f t="shared" ref="H76" si="196">IF(G75=0,H75-F75,IF(H75=0,"",+H75-G75))</f>
        <v>-1</v>
      </c>
      <c r="I76" s="33">
        <f t="shared" ref="I76" si="197">IF(H75=0,I75-G75,IF(I75=0,"",+I75-H75))</f>
        <v>1</v>
      </c>
      <c r="J76" s="33">
        <f t="shared" ref="J76" si="198">IF(I75=0,J75-H75,IF(J75=0,"",+J75-I75))</f>
        <v>-2</v>
      </c>
      <c r="K76" s="33" t="str">
        <f t="shared" ref="K76" si="199">IF(J75=0,K75-I75,IF(K75=0,"",+K75-J75))</f>
        <v/>
      </c>
      <c r="L76" s="33">
        <f t="shared" ref="L76" si="200">IF(K75=0,L75-J75,IF(L75=0,"",+L75-K75))</f>
        <v>-1.5</v>
      </c>
      <c r="M76" s="33">
        <f t="shared" ref="M76" si="201">IF(L75=0,M75-K75,IF(M75=0,"",+M75-L75))</f>
        <v>-4.2000000000000028</v>
      </c>
      <c r="N76" s="33" t="str">
        <f t="shared" ref="N76" si="202">IF(M75=0,N75-L75,IF(N75=0,"",+N75-M75))</f>
        <v/>
      </c>
      <c r="O76" s="33">
        <f t="shared" ref="O76" si="203">IF(N75=0,O75-M75,IF(O75=0,"",+O75-N75))</f>
        <v>-36.299999999999997</v>
      </c>
      <c r="P76" s="33">
        <f t="shared" ref="P76" si="204">IF(O75=0,P75-N75,IF(P75=0,"",+P75-O75))</f>
        <v>0</v>
      </c>
      <c r="Q76" s="33">
        <f t="shared" ref="Q76" si="205">IF(P75=0,Q75-O75,IF(Q75=0,"",+Q75-P75))</f>
        <v>0</v>
      </c>
      <c r="R76" s="33">
        <f t="shared" ref="R76" si="206">IF(Q75=0,R75-P75,IF(R75=0,"",+R75-Q75))</f>
        <v>0</v>
      </c>
      <c r="S76" s="33">
        <f t="shared" ref="S76" si="207">IF(R75=0,S75-Q75,IF(S75=0,"",+S75-R75))</f>
        <v>0</v>
      </c>
      <c r="T76" s="33">
        <f t="shared" ref="T76" si="208">IF(S75=0,T75-R75,IF(T75=0,"",+T75-S75))</f>
        <v>0</v>
      </c>
      <c r="U76" s="33">
        <f t="shared" ref="U76" si="209">IF(T75=0,U75-S75,IF(U75=0,"",+U75-T75))</f>
        <v>0</v>
      </c>
      <c r="V76" s="33">
        <f t="shared" ref="V76" si="210">IF(U75=0,V75-T75,IF(V75=0,"",+V75-U75))</f>
        <v>0</v>
      </c>
      <c r="W76" s="33">
        <f t="shared" ref="W76" si="211">IF(V75=0,W75-U75,IF(W75=0,"",+W75-V75))</f>
        <v>0</v>
      </c>
      <c r="X76" s="33">
        <f t="shared" ref="X76" si="212">IF(W75=0,X75-V75,IF(X75=0,"",+X75-W75))</f>
        <v>0</v>
      </c>
    </row>
    <row r="77" spans="1:24" s="21" customFormat="1" x14ac:dyDescent="0.25">
      <c r="A77" s="22">
        <v>102</v>
      </c>
      <c r="B77" s="23" t="s">
        <v>29</v>
      </c>
      <c r="C77" s="24"/>
      <c r="D77" s="24"/>
      <c r="E77" s="14"/>
      <c r="F77" s="33">
        <f>+IF(F75=0,"",F76/(F$74-E$74)*1000)</f>
        <v>357.14285714285717</v>
      </c>
      <c r="G77" s="33">
        <f t="shared" ref="G77:X77" si="213">+IF(G75=0,"",G76/(G$74-F$74)*1000)</f>
        <v>3000</v>
      </c>
      <c r="H77" s="33">
        <f t="shared" si="213"/>
        <v>-27.777777777777775</v>
      </c>
      <c r="I77" s="33">
        <f t="shared" si="213"/>
        <v>47.619047619047613</v>
      </c>
      <c r="J77" s="33">
        <f t="shared" si="213"/>
        <v>-105.26315789473684</v>
      </c>
      <c r="K77" s="33" t="str">
        <f t="shared" si="213"/>
        <v/>
      </c>
      <c r="L77" s="33">
        <f t="shared" si="213"/>
        <v>-34.883720930232556</v>
      </c>
      <c r="M77" s="33">
        <f t="shared" si="213"/>
        <v>-100.00000000000006</v>
      </c>
      <c r="N77" s="33" t="str">
        <f t="shared" si="213"/>
        <v/>
      </c>
      <c r="O77" s="33" t="str">
        <f t="shared" si="213"/>
        <v/>
      </c>
      <c r="P77" s="33" t="str">
        <f t="shared" si="213"/>
        <v/>
      </c>
      <c r="Q77" s="33" t="str">
        <f t="shared" si="213"/>
        <v/>
      </c>
      <c r="R77" s="33" t="str">
        <f t="shared" si="213"/>
        <v/>
      </c>
      <c r="S77" s="33" t="str">
        <f t="shared" si="213"/>
        <v/>
      </c>
      <c r="T77" s="33" t="str">
        <f t="shared" si="213"/>
        <v/>
      </c>
      <c r="U77" s="33" t="str">
        <f t="shared" si="213"/>
        <v/>
      </c>
      <c r="V77" s="33" t="str">
        <f t="shared" si="213"/>
        <v/>
      </c>
      <c r="W77" s="33" t="str">
        <f t="shared" si="213"/>
        <v/>
      </c>
      <c r="X77" s="33" t="str">
        <f t="shared" si="213"/>
        <v/>
      </c>
    </row>
    <row r="78" spans="1:24" s="21" customFormat="1" x14ac:dyDescent="0.25">
      <c r="A78" s="22">
        <v>103</v>
      </c>
      <c r="B78" s="23" t="s">
        <v>23</v>
      </c>
      <c r="C78" s="24"/>
      <c r="D78" s="27" t="str">
        <f>+B75</f>
        <v>R15</v>
      </c>
      <c r="E78" s="17">
        <f t="shared" ref="E78:F78" si="214">+E75-$D75</f>
        <v>4</v>
      </c>
      <c r="F78" s="17">
        <f t="shared" si="214"/>
        <v>9</v>
      </c>
      <c r="G78" s="17">
        <f t="shared" ref="G78:X78" si="215">+G75-$D75</f>
        <v>18</v>
      </c>
      <c r="H78" s="17">
        <f t="shared" si="215"/>
        <v>17</v>
      </c>
      <c r="I78" s="17">
        <f t="shared" si="215"/>
        <v>18</v>
      </c>
      <c r="J78" s="17">
        <f t="shared" si="215"/>
        <v>16</v>
      </c>
      <c r="K78" s="17">
        <f t="shared" si="215"/>
        <v>-26</v>
      </c>
      <c r="L78" s="17">
        <f t="shared" si="215"/>
        <v>14.5</v>
      </c>
      <c r="M78" s="17">
        <f t="shared" si="215"/>
        <v>10.299999999999997</v>
      </c>
      <c r="N78" s="17">
        <f t="shared" si="215"/>
        <v>-26</v>
      </c>
      <c r="O78" s="17">
        <f t="shared" si="215"/>
        <v>-26</v>
      </c>
      <c r="P78" s="17">
        <f t="shared" si="215"/>
        <v>-26</v>
      </c>
      <c r="Q78" s="17">
        <f t="shared" si="215"/>
        <v>-26</v>
      </c>
      <c r="R78" s="17">
        <f t="shared" si="215"/>
        <v>-26</v>
      </c>
      <c r="S78" s="17">
        <f t="shared" si="215"/>
        <v>-26</v>
      </c>
      <c r="T78" s="17">
        <f t="shared" si="215"/>
        <v>-26</v>
      </c>
      <c r="U78" s="17">
        <f t="shared" si="215"/>
        <v>-26</v>
      </c>
      <c r="V78" s="17">
        <f t="shared" si="215"/>
        <v>-26</v>
      </c>
      <c r="W78" s="17">
        <f t="shared" si="215"/>
        <v>-26</v>
      </c>
      <c r="X78" s="17">
        <f t="shared" si="215"/>
        <v>-26</v>
      </c>
    </row>
    <row r="79" spans="1:24" s="53" customFormat="1" ht="17.100000000000001" customHeight="1" x14ac:dyDescent="0.25">
      <c r="A79" s="77">
        <v>104</v>
      </c>
      <c r="B79" s="78" t="s">
        <v>18</v>
      </c>
      <c r="C79" s="79"/>
      <c r="D79" s="90"/>
      <c r="E79" s="80" t="s">
        <v>108</v>
      </c>
      <c r="F79" s="80" t="s">
        <v>99</v>
      </c>
      <c r="G79" s="80">
        <v>45108</v>
      </c>
      <c r="H79" s="80"/>
      <c r="I79" s="80" t="s">
        <v>79</v>
      </c>
      <c r="J79" s="80" t="s">
        <v>69</v>
      </c>
      <c r="K79" s="80" t="s">
        <v>67</v>
      </c>
      <c r="L79" s="80"/>
      <c r="M79" s="80"/>
      <c r="N79" s="80"/>
      <c r="O79" s="80"/>
      <c r="P79" s="80"/>
      <c r="Q79" s="80"/>
      <c r="R79" s="80"/>
      <c r="S79" s="80"/>
      <c r="T79" s="80"/>
      <c r="U79" s="80"/>
      <c r="V79" s="80"/>
      <c r="W79" s="80"/>
      <c r="X79" s="80"/>
    </row>
    <row r="80" spans="1:24" s="61" customFormat="1" ht="15" customHeight="1" x14ac:dyDescent="0.2">
      <c r="A80" s="71"/>
      <c r="B80" s="72"/>
      <c r="C80" s="73"/>
      <c r="D80" s="73"/>
      <c r="E80" s="91"/>
      <c r="F80" s="91"/>
      <c r="G80" s="91"/>
      <c r="H80" s="91"/>
      <c r="I80" s="91"/>
      <c r="J80" s="91"/>
      <c r="K80" s="91"/>
      <c r="L80" s="91"/>
      <c r="M80" s="91"/>
      <c r="N80" s="91"/>
      <c r="O80" s="91"/>
      <c r="P80" s="91"/>
      <c r="Q80" s="91"/>
      <c r="R80" s="91"/>
      <c r="S80" s="91"/>
      <c r="T80" s="91"/>
      <c r="U80" s="91"/>
      <c r="V80" s="91"/>
      <c r="W80" s="91"/>
      <c r="X80" s="91"/>
    </row>
    <row r="81" spans="1:24" s="65" customFormat="1" ht="15" customHeight="1" thickBot="1" x14ac:dyDescent="0.25">
      <c r="A81" s="74"/>
      <c r="B81" s="75"/>
      <c r="C81" s="76"/>
      <c r="D81" s="76"/>
      <c r="E81" s="74"/>
      <c r="F81" s="74"/>
      <c r="G81" s="74"/>
      <c r="H81" s="74"/>
      <c r="I81" s="74"/>
      <c r="J81" s="74"/>
      <c r="K81" s="74"/>
      <c r="L81" s="74"/>
      <c r="M81" s="74"/>
      <c r="N81" s="74"/>
      <c r="O81" s="74"/>
      <c r="P81" s="74"/>
      <c r="Q81" s="74"/>
      <c r="R81" s="74"/>
      <c r="S81" s="74"/>
      <c r="T81" s="74"/>
      <c r="U81" s="74"/>
      <c r="V81" s="74"/>
      <c r="W81" s="74"/>
      <c r="X81" s="74"/>
    </row>
    <row r="82" spans="1:24" s="45" customFormat="1" ht="15.95" customHeight="1" x14ac:dyDescent="0.25">
      <c r="A82" s="39"/>
      <c r="B82" s="40"/>
      <c r="C82" s="41"/>
      <c r="D82" s="41"/>
      <c r="E82" s="42">
        <v>45173</v>
      </c>
      <c r="F82" s="43">
        <v>45187</v>
      </c>
      <c r="G82" s="43">
        <v>45190</v>
      </c>
      <c r="H82" s="43">
        <v>45226</v>
      </c>
      <c r="I82" s="43">
        <v>45247</v>
      </c>
      <c r="J82" s="43">
        <v>45266</v>
      </c>
      <c r="K82" s="43">
        <v>45287</v>
      </c>
      <c r="L82" s="43">
        <v>45330</v>
      </c>
      <c r="M82" s="43">
        <v>45372</v>
      </c>
      <c r="N82" s="44"/>
      <c r="O82" s="44"/>
      <c r="P82" s="44"/>
      <c r="Q82" s="44"/>
      <c r="R82" s="44"/>
      <c r="S82" s="44"/>
      <c r="T82" s="44"/>
      <c r="U82" s="44"/>
      <c r="V82" s="44"/>
      <c r="W82" s="44"/>
      <c r="X82" s="44"/>
    </row>
    <row r="83" spans="1:24" s="49" customFormat="1" x14ac:dyDescent="0.25">
      <c r="A83" s="46">
        <v>110</v>
      </c>
      <c r="B83" s="47" t="s">
        <v>56</v>
      </c>
      <c r="C83" s="13"/>
      <c r="D83" s="13">
        <v>33</v>
      </c>
      <c r="E83" s="12">
        <v>33</v>
      </c>
      <c r="F83" s="92">
        <v>40.5</v>
      </c>
      <c r="G83" s="92"/>
      <c r="H83" s="13">
        <v>37.5</v>
      </c>
      <c r="I83" s="13">
        <v>38</v>
      </c>
      <c r="J83" s="13">
        <v>40</v>
      </c>
      <c r="K83" s="13">
        <v>40</v>
      </c>
      <c r="L83" s="13">
        <v>38.1</v>
      </c>
      <c r="M83" s="13"/>
      <c r="N83" s="13"/>
      <c r="O83" s="13"/>
      <c r="P83" s="13"/>
      <c r="Q83" s="13"/>
      <c r="R83" s="13"/>
      <c r="S83" s="13"/>
      <c r="T83" s="13"/>
      <c r="U83" s="13"/>
      <c r="V83" s="13"/>
      <c r="W83" s="13"/>
      <c r="X83" s="13"/>
    </row>
    <row r="84" spans="1:24" s="21" customFormat="1" x14ac:dyDescent="0.25">
      <c r="A84" s="19">
        <v>111</v>
      </c>
      <c r="B84" s="20" t="s">
        <v>46</v>
      </c>
      <c r="C84" s="15"/>
      <c r="D84" s="15"/>
      <c r="E84" s="14"/>
      <c r="F84" s="16">
        <f>IF(E83=0,F83-D83,IF(F83=0,"",+F83-E83))</f>
        <v>7.5</v>
      </c>
      <c r="G84" s="16" t="str">
        <f t="shared" ref="G84:X84" si="216">IF(F83=0,G83-E83,IF(G83=0,"",+G83-F83))</f>
        <v/>
      </c>
      <c r="H84" s="16">
        <f t="shared" si="216"/>
        <v>-3</v>
      </c>
      <c r="I84" s="16">
        <f t="shared" si="216"/>
        <v>0.5</v>
      </c>
      <c r="J84" s="16">
        <f t="shared" si="216"/>
        <v>2</v>
      </c>
      <c r="K84" s="16">
        <f t="shared" si="216"/>
        <v>0</v>
      </c>
      <c r="L84" s="16">
        <f t="shared" si="216"/>
        <v>-1.8999999999999986</v>
      </c>
      <c r="M84" s="16" t="str">
        <f t="shared" si="216"/>
        <v/>
      </c>
      <c r="N84" s="16">
        <f t="shared" si="216"/>
        <v>-38.1</v>
      </c>
      <c r="O84" s="16">
        <f t="shared" si="216"/>
        <v>0</v>
      </c>
      <c r="P84" s="16">
        <f t="shared" si="216"/>
        <v>0</v>
      </c>
      <c r="Q84" s="16">
        <f t="shared" si="216"/>
        <v>0</v>
      </c>
      <c r="R84" s="16">
        <f t="shared" si="216"/>
        <v>0</v>
      </c>
      <c r="S84" s="16">
        <f t="shared" si="216"/>
        <v>0</v>
      </c>
      <c r="T84" s="16">
        <f t="shared" si="216"/>
        <v>0</v>
      </c>
      <c r="U84" s="16">
        <f t="shared" si="216"/>
        <v>0</v>
      </c>
      <c r="V84" s="16">
        <f t="shared" si="216"/>
        <v>0</v>
      </c>
      <c r="W84" s="16">
        <f t="shared" si="216"/>
        <v>0</v>
      </c>
      <c r="X84" s="16">
        <f t="shared" si="216"/>
        <v>0</v>
      </c>
    </row>
    <row r="85" spans="1:24" s="21" customFormat="1" x14ac:dyDescent="0.25">
      <c r="A85" s="19">
        <v>112</v>
      </c>
      <c r="B85" s="20" t="s">
        <v>47</v>
      </c>
      <c r="C85" s="15"/>
      <c r="D85" s="34"/>
      <c r="E85" s="35"/>
      <c r="F85" s="17">
        <f>+IF(F83=0,"",F84/(F$82-E$82)*1000)</f>
        <v>535.71428571428567</v>
      </c>
      <c r="G85" s="17" t="str">
        <f t="shared" ref="G85:X85" si="217">+IF(G83=0,"",G84/(G$82-F$82)*1000)</f>
        <v/>
      </c>
      <c r="H85" s="17">
        <f t="shared" si="217"/>
        <v>-83.333333333333329</v>
      </c>
      <c r="I85" s="17">
        <f t="shared" si="217"/>
        <v>23.809523809523807</v>
      </c>
      <c r="J85" s="17">
        <f t="shared" si="217"/>
        <v>105.26315789473684</v>
      </c>
      <c r="K85" s="17">
        <f t="shared" si="217"/>
        <v>0</v>
      </c>
      <c r="L85" s="17">
        <f t="shared" si="217"/>
        <v>-44.186046511627872</v>
      </c>
      <c r="M85" s="17" t="str">
        <f t="shared" si="217"/>
        <v/>
      </c>
      <c r="N85" s="17" t="str">
        <f t="shared" si="217"/>
        <v/>
      </c>
      <c r="O85" s="17" t="str">
        <f t="shared" si="217"/>
        <v/>
      </c>
      <c r="P85" s="17" t="str">
        <f t="shared" si="217"/>
        <v/>
      </c>
      <c r="Q85" s="17" t="str">
        <f t="shared" si="217"/>
        <v/>
      </c>
      <c r="R85" s="17" t="str">
        <f t="shared" si="217"/>
        <v/>
      </c>
      <c r="S85" s="17" t="str">
        <f t="shared" si="217"/>
        <v/>
      </c>
      <c r="T85" s="17" t="str">
        <f t="shared" si="217"/>
        <v/>
      </c>
      <c r="U85" s="17" t="str">
        <f t="shared" si="217"/>
        <v/>
      </c>
      <c r="V85" s="17" t="str">
        <f t="shared" si="217"/>
        <v/>
      </c>
      <c r="W85" s="17" t="str">
        <f t="shared" si="217"/>
        <v/>
      </c>
      <c r="X85" s="17" t="str">
        <f t="shared" si="217"/>
        <v/>
      </c>
    </row>
    <row r="86" spans="1:24" s="21" customFormat="1" x14ac:dyDescent="0.25">
      <c r="A86" s="19">
        <v>113</v>
      </c>
      <c r="B86" s="20" t="s">
        <v>48</v>
      </c>
      <c r="C86" s="15"/>
      <c r="D86" s="36" t="str">
        <f>+B83</f>
        <v xml:space="preserve">Horizontale </v>
      </c>
      <c r="E86" s="14">
        <f>+E83-$D83</f>
        <v>0</v>
      </c>
      <c r="F86" s="15">
        <f>+F83-$D83</f>
        <v>7.5</v>
      </c>
      <c r="G86" s="15">
        <f t="shared" ref="G86:X86" si="218">+G83-$D83</f>
        <v>-33</v>
      </c>
      <c r="H86" s="15">
        <f t="shared" si="218"/>
        <v>4.5</v>
      </c>
      <c r="I86" s="15">
        <f t="shared" si="218"/>
        <v>5</v>
      </c>
      <c r="J86" s="15">
        <f t="shared" si="218"/>
        <v>7</v>
      </c>
      <c r="K86" s="15">
        <f t="shared" si="218"/>
        <v>7</v>
      </c>
      <c r="L86" s="15">
        <f t="shared" si="218"/>
        <v>5.1000000000000014</v>
      </c>
      <c r="M86" s="15">
        <f t="shared" si="218"/>
        <v>-33</v>
      </c>
      <c r="N86" s="15">
        <f t="shared" si="218"/>
        <v>-33</v>
      </c>
      <c r="O86" s="15">
        <f t="shared" si="218"/>
        <v>-33</v>
      </c>
      <c r="P86" s="15">
        <f t="shared" si="218"/>
        <v>-33</v>
      </c>
      <c r="Q86" s="15">
        <f t="shared" si="218"/>
        <v>-33</v>
      </c>
      <c r="R86" s="15">
        <f t="shared" si="218"/>
        <v>-33</v>
      </c>
      <c r="S86" s="15">
        <f t="shared" si="218"/>
        <v>-33</v>
      </c>
      <c r="T86" s="15">
        <f t="shared" si="218"/>
        <v>-33</v>
      </c>
      <c r="U86" s="15">
        <f t="shared" si="218"/>
        <v>-33</v>
      </c>
      <c r="V86" s="15">
        <f t="shared" si="218"/>
        <v>-33</v>
      </c>
      <c r="W86" s="15">
        <f t="shared" si="218"/>
        <v>-33</v>
      </c>
      <c r="X86" s="15">
        <f t="shared" si="218"/>
        <v>-33</v>
      </c>
    </row>
    <row r="87" spans="1:24" s="99" customFormat="1" x14ac:dyDescent="0.25">
      <c r="A87" s="93">
        <v>114</v>
      </c>
      <c r="B87" s="94" t="s">
        <v>18</v>
      </c>
      <c r="C87" s="95"/>
      <c r="D87" s="95"/>
      <c r="E87" s="96" t="s">
        <v>106</v>
      </c>
      <c r="F87" s="54" t="s">
        <v>103</v>
      </c>
      <c r="G87" s="54">
        <v>45100</v>
      </c>
      <c r="H87" s="54" t="s">
        <v>63</v>
      </c>
      <c r="I87" s="54" t="s">
        <v>87</v>
      </c>
      <c r="J87" s="54" t="s">
        <v>88</v>
      </c>
      <c r="K87" s="97" t="s">
        <v>89</v>
      </c>
      <c r="L87" s="54" t="s">
        <v>122</v>
      </c>
      <c r="M87" s="54"/>
      <c r="N87" s="98"/>
      <c r="O87" s="98"/>
      <c r="P87" s="98"/>
      <c r="Q87" s="98"/>
      <c r="R87" s="98"/>
      <c r="S87" s="98"/>
      <c r="T87" s="98"/>
      <c r="U87" s="98"/>
      <c r="V87" s="98"/>
      <c r="W87" s="98"/>
      <c r="X87" s="98"/>
    </row>
    <row r="88" spans="1:24" s="61" customFormat="1" ht="15" customHeight="1" x14ac:dyDescent="0.2">
      <c r="A88" s="58"/>
      <c r="B88" s="59"/>
      <c r="C88" s="60"/>
      <c r="D88" s="60"/>
      <c r="E88" s="58"/>
      <c r="F88" s="58"/>
      <c r="G88" s="58"/>
      <c r="H88" s="58"/>
      <c r="I88" s="58"/>
      <c r="J88" s="58"/>
      <c r="K88" s="58"/>
      <c r="L88" s="58"/>
      <c r="M88" s="58"/>
      <c r="N88" s="58"/>
      <c r="O88" s="58"/>
      <c r="P88" s="58"/>
      <c r="Q88" s="58"/>
    </row>
    <row r="89" spans="1:24" s="65" customFormat="1" ht="15" customHeight="1" thickBot="1" x14ac:dyDescent="0.25">
      <c r="A89" s="62"/>
      <c r="B89" s="63"/>
      <c r="C89" s="64"/>
      <c r="D89" s="64"/>
      <c r="E89" s="62"/>
      <c r="F89" s="62"/>
      <c r="G89" s="62"/>
      <c r="H89" s="62"/>
      <c r="I89" s="62"/>
      <c r="J89" s="62"/>
      <c r="K89" s="62"/>
      <c r="L89" s="62"/>
      <c r="M89" s="62"/>
      <c r="N89" s="62"/>
      <c r="O89" s="62"/>
      <c r="P89" s="62"/>
      <c r="Q89" s="62"/>
    </row>
    <row r="90" spans="1:24" s="70" customFormat="1" x14ac:dyDescent="0.25">
      <c r="A90" s="66"/>
      <c r="B90" s="67"/>
      <c r="C90" s="68"/>
      <c r="D90" s="68"/>
      <c r="E90" s="69">
        <v>45173</v>
      </c>
      <c r="F90" s="69">
        <v>45187</v>
      </c>
      <c r="G90" s="69">
        <v>45190</v>
      </c>
      <c r="H90" s="69">
        <v>45226</v>
      </c>
      <c r="I90" s="69">
        <v>45247</v>
      </c>
      <c r="J90" s="69">
        <v>45266</v>
      </c>
      <c r="K90" s="69">
        <v>45287</v>
      </c>
      <c r="L90" s="69">
        <v>45330</v>
      </c>
      <c r="M90" s="69">
        <v>45372</v>
      </c>
      <c r="N90" s="68"/>
      <c r="O90" s="68"/>
      <c r="P90" s="68"/>
      <c r="Q90" s="68"/>
      <c r="R90" s="68"/>
      <c r="S90" s="68"/>
      <c r="T90" s="68"/>
      <c r="U90" s="68"/>
      <c r="V90" s="68"/>
      <c r="W90" s="68"/>
      <c r="X90" s="68"/>
    </row>
    <row r="91" spans="1:24" s="49" customFormat="1" x14ac:dyDescent="0.25">
      <c r="A91" s="83">
        <v>120</v>
      </c>
      <c r="B91" s="84" t="s">
        <v>57</v>
      </c>
      <c r="C91" s="85"/>
      <c r="D91" s="85">
        <v>36</v>
      </c>
      <c r="E91" s="12">
        <v>50</v>
      </c>
      <c r="F91" s="89">
        <v>50.6</v>
      </c>
      <c r="G91" s="89"/>
      <c r="H91" s="85">
        <v>57</v>
      </c>
      <c r="I91" s="85">
        <v>49.5</v>
      </c>
      <c r="J91" s="85">
        <v>59.5</v>
      </c>
      <c r="K91" s="85">
        <v>57</v>
      </c>
      <c r="L91" s="85">
        <v>54.5</v>
      </c>
      <c r="M91" s="85">
        <v>50</v>
      </c>
      <c r="N91" s="85"/>
      <c r="O91" s="85"/>
      <c r="P91" s="85"/>
      <c r="Q91" s="85"/>
      <c r="R91" s="85"/>
      <c r="S91" s="85"/>
      <c r="T91" s="85"/>
      <c r="U91" s="85"/>
      <c r="V91" s="85"/>
      <c r="W91" s="85"/>
      <c r="X91" s="85"/>
    </row>
    <row r="92" spans="1:24" s="21" customFormat="1" x14ac:dyDescent="0.25">
      <c r="A92" s="22">
        <v>121</v>
      </c>
      <c r="B92" s="23" t="s">
        <v>45</v>
      </c>
      <c r="C92" s="24"/>
      <c r="D92" s="24"/>
      <c r="E92" s="14"/>
      <c r="F92" s="33">
        <f>IF(E91=0,F91-D91,IF(F91=0,"",+F91-E91))</f>
        <v>0.60000000000000142</v>
      </c>
      <c r="G92" s="33" t="str">
        <f t="shared" ref="G92:X92" si="219">IF(F91=0,G91-E91,IF(G91=0,"",+G91-F91))</f>
        <v/>
      </c>
      <c r="H92" s="33">
        <f t="shared" si="219"/>
        <v>6.3999999999999986</v>
      </c>
      <c r="I92" s="33">
        <f t="shared" si="219"/>
        <v>-7.5</v>
      </c>
      <c r="J92" s="33">
        <f t="shared" si="219"/>
        <v>10</v>
      </c>
      <c r="K92" s="33">
        <f t="shared" si="219"/>
        <v>-2.5</v>
      </c>
      <c r="L92" s="33">
        <f t="shared" si="219"/>
        <v>-2.5</v>
      </c>
      <c r="M92" s="33">
        <f t="shared" si="219"/>
        <v>-4.5</v>
      </c>
      <c r="N92" s="33" t="str">
        <f t="shared" si="219"/>
        <v/>
      </c>
      <c r="O92" s="33">
        <f t="shared" si="219"/>
        <v>-50</v>
      </c>
      <c r="P92" s="33">
        <f t="shared" si="219"/>
        <v>0</v>
      </c>
      <c r="Q92" s="33">
        <f t="shared" si="219"/>
        <v>0</v>
      </c>
      <c r="R92" s="33">
        <f t="shared" si="219"/>
        <v>0</v>
      </c>
      <c r="S92" s="33">
        <f t="shared" si="219"/>
        <v>0</v>
      </c>
      <c r="T92" s="33">
        <f t="shared" si="219"/>
        <v>0</v>
      </c>
      <c r="U92" s="33">
        <f t="shared" si="219"/>
        <v>0</v>
      </c>
      <c r="V92" s="33">
        <f t="shared" si="219"/>
        <v>0</v>
      </c>
      <c r="W92" s="33">
        <f t="shared" si="219"/>
        <v>0</v>
      </c>
      <c r="X92" s="33">
        <f t="shared" si="219"/>
        <v>0</v>
      </c>
    </row>
    <row r="93" spans="1:24" s="21" customFormat="1" x14ac:dyDescent="0.25">
      <c r="A93" s="22">
        <v>122</v>
      </c>
      <c r="B93" s="23" t="s">
        <v>49</v>
      </c>
      <c r="C93" s="24"/>
      <c r="D93" s="24"/>
      <c r="E93" s="14"/>
      <c r="F93" s="26">
        <f>+IF(F91=0,"",F92/(F$90-E$90)*1000)</f>
        <v>42.857142857142961</v>
      </c>
      <c r="G93" s="26" t="str">
        <f t="shared" ref="G93:X93" si="220">+IF(G91=0,"",G92/(G$90-F$90)*1000)</f>
        <v/>
      </c>
      <c r="H93" s="26">
        <f t="shared" si="220"/>
        <v>177.77777777777774</v>
      </c>
      <c r="I93" s="26">
        <f t="shared" si="220"/>
        <v>-357.14285714285717</v>
      </c>
      <c r="J93" s="26">
        <f t="shared" si="220"/>
        <v>526.31578947368416</v>
      </c>
      <c r="K93" s="26">
        <f t="shared" si="220"/>
        <v>-119.04761904761904</v>
      </c>
      <c r="L93" s="26">
        <f t="shared" si="220"/>
        <v>-58.139534883720927</v>
      </c>
      <c r="M93" s="26">
        <f t="shared" si="220"/>
        <v>-107.14285714285714</v>
      </c>
      <c r="N93" s="26" t="str">
        <f t="shared" si="220"/>
        <v/>
      </c>
      <c r="O93" s="26" t="str">
        <f t="shared" si="220"/>
        <v/>
      </c>
      <c r="P93" s="26" t="str">
        <f t="shared" si="220"/>
        <v/>
      </c>
      <c r="Q93" s="26" t="str">
        <f t="shared" si="220"/>
        <v/>
      </c>
      <c r="R93" s="26" t="str">
        <f t="shared" si="220"/>
        <v/>
      </c>
      <c r="S93" s="26" t="str">
        <f t="shared" si="220"/>
        <v/>
      </c>
      <c r="T93" s="26" t="str">
        <f t="shared" si="220"/>
        <v/>
      </c>
      <c r="U93" s="26" t="str">
        <f t="shared" si="220"/>
        <v/>
      </c>
      <c r="V93" s="26" t="str">
        <f t="shared" si="220"/>
        <v/>
      </c>
      <c r="W93" s="26" t="str">
        <f t="shared" si="220"/>
        <v/>
      </c>
      <c r="X93" s="26" t="str">
        <f t="shared" si="220"/>
        <v/>
      </c>
    </row>
    <row r="94" spans="1:24" s="21" customFormat="1" x14ac:dyDescent="0.25">
      <c r="A94" s="22">
        <v>123</v>
      </c>
      <c r="B94" s="23" t="s">
        <v>32</v>
      </c>
      <c r="C94" s="24"/>
      <c r="D94" s="37" t="str">
        <f>+B91</f>
        <v>LAYENS 1</v>
      </c>
      <c r="E94" s="17">
        <f>+E91-$D91</f>
        <v>14</v>
      </c>
      <c r="F94" s="17">
        <f>+F91-$D91</f>
        <v>14.600000000000001</v>
      </c>
      <c r="G94" s="17">
        <f t="shared" ref="G94:X94" si="221">+G91-$D91</f>
        <v>-36</v>
      </c>
      <c r="H94" s="17">
        <f t="shared" si="221"/>
        <v>21</v>
      </c>
      <c r="I94" s="17">
        <f t="shared" si="221"/>
        <v>13.5</v>
      </c>
      <c r="J94" s="17">
        <f t="shared" si="221"/>
        <v>23.5</v>
      </c>
      <c r="K94" s="17">
        <f t="shared" si="221"/>
        <v>21</v>
      </c>
      <c r="L94" s="17">
        <f t="shared" si="221"/>
        <v>18.5</v>
      </c>
      <c r="M94" s="17">
        <f t="shared" si="221"/>
        <v>14</v>
      </c>
      <c r="N94" s="17">
        <f t="shared" si="221"/>
        <v>-36</v>
      </c>
      <c r="O94" s="17">
        <f t="shared" si="221"/>
        <v>-36</v>
      </c>
      <c r="P94" s="17">
        <f t="shared" si="221"/>
        <v>-36</v>
      </c>
      <c r="Q94" s="17">
        <f t="shared" si="221"/>
        <v>-36</v>
      </c>
      <c r="R94" s="17">
        <f t="shared" si="221"/>
        <v>-36</v>
      </c>
      <c r="S94" s="17">
        <f t="shared" si="221"/>
        <v>-36</v>
      </c>
      <c r="T94" s="17">
        <f t="shared" si="221"/>
        <v>-36</v>
      </c>
      <c r="U94" s="17">
        <f t="shared" si="221"/>
        <v>-36</v>
      </c>
      <c r="V94" s="17">
        <f t="shared" si="221"/>
        <v>-36</v>
      </c>
      <c r="W94" s="17">
        <f t="shared" si="221"/>
        <v>-36</v>
      </c>
      <c r="X94" s="17">
        <f t="shared" si="221"/>
        <v>-36</v>
      </c>
    </row>
    <row r="95" spans="1:24" s="53" customFormat="1" x14ac:dyDescent="0.25">
      <c r="A95" s="77">
        <v>124</v>
      </c>
      <c r="B95" s="78" t="s">
        <v>18</v>
      </c>
      <c r="C95" s="79"/>
      <c r="D95" s="79" t="s">
        <v>64</v>
      </c>
      <c r="E95" s="52" t="s">
        <v>65</v>
      </c>
      <c r="F95" s="79" t="s">
        <v>109</v>
      </c>
      <c r="G95" s="80">
        <v>45113</v>
      </c>
      <c r="H95" s="79"/>
      <c r="I95" s="79" t="s">
        <v>78</v>
      </c>
      <c r="J95" s="79" t="s">
        <v>90</v>
      </c>
      <c r="K95" s="79" t="s">
        <v>91</v>
      </c>
      <c r="L95" s="100" t="s">
        <v>118</v>
      </c>
      <c r="M95" s="79"/>
      <c r="N95" s="100"/>
      <c r="O95" s="79"/>
      <c r="P95" s="100"/>
      <c r="Q95" s="79"/>
      <c r="R95" s="100"/>
      <c r="S95" s="79"/>
      <c r="T95" s="100"/>
      <c r="U95" s="79"/>
      <c r="V95" s="100"/>
      <c r="W95" s="79"/>
      <c r="X95" s="100"/>
    </row>
    <row r="96" spans="1:24" s="49" customFormat="1" x14ac:dyDescent="0.25">
      <c r="A96" s="83"/>
      <c r="B96" s="101"/>
      <c r="C96" s="85"/>
      <c r="D96" s="73"/>
      <c r="E96" s="91"/>
      <c r="F96" s="91"/>
      <c r="G96" s="91"/>
      <c r="H96" s="91"/>
      <c r="I96" s="91"/>
      <c r="J96" s="91"/>
      <c r="K96" s="91"/>
      <c r="L96" s="91"/>
      <c r="M96" s="91"/>
      <c r="N96" s="91"/>
      <c r="O96" s="91"/>
      <c r="P96" s="91"/>
      <c r="Q96" s="91"/>
      <c r="R96" s="91"/>
      <c r="S96" s="91"/>
      <c r="T96" s="91"/>
      <c r="U96" s="91"/>
      <c r="V96" s="91"/>
      <c r="W96" s="91"/>
      <c r="X96" s="91"/>
    </row>
    <row r="97" spans="1:24" s="65" customFormat="1" ht="15" customHeight="1" thickBot="1" x14ac:dyDescent="0.25">
      <c r="A97" s="74"/>
      <c r="B97" s="75"/>
      <c r="C97" s="76"/>
      <c r="D97" s="76"/>
      <c r="E97" s="74"/>
      <c r="F97" s="74"/>
      <c r="G97" s="74"/>
      <c r="H97" s="74"/>
      <c r="I97" s="74"/>
      <c r="J97" s="74"/>
      <c r="K97" s="74"/>
      <c r="L97" s="74"/>
      <c r="M97" s="74"/>
      <c r="N97" s="74"/>
      <c r="O97" s="74"/>
      <c r="P97" s="74"/>
      <c r="Q97" s="74"/>
      <c r="R97" s="74"/>
      <c r="S97" s="74"/>
      <c r="T97" s="74"/>
      <c r="U97" s="74"/>
      <c r="V97" s="74"/>
      <c r="W97" s="74"/>
      <c r="X97" s="74"/>
    </row>
    <row r="98" spans="1:24" s="45" customFormat="1" ht="15.95" customHeight="1" x14ac:dyDescent="0.25">
      <c r="A98" s="39"/>
      <c r="B98" s="40"/>
      <c r="C98" s="41"/>
      <c r="D98" s="41"/>
      <c r="E98" s="42">
        <v>45173</v>
      </c>
      <c r="F98" s="43">
        <v>45187</v>
      </c>
      <c r="G98" s="43">
        <v>45190</v>
      </c>
      <c r="H98" s="43">
        <v>45226</v>
      </c>
      <c r="I98" s="43">
        <v>45247</v>
      </c>
      <c r="J98" s="43">
        <v>45266</v>
      </c>
      <c r="K98" s="43">
        <v>45287</v>
      </c>
      <c r="L98" s="43">
        <v>45330</v>
      </c>
      <c r="M98" s="43">
        <v>45372</v>
      </c>
      <c r="N98" s="44"/>
      <c r="O98" s="44"/>
      <c r="P98" s="44"/>
      <c r="Q98" s="44"/>
      <c r="R98" s="44"/>
      <c r="S98" s="44"/>
      <c r="T98" s="44"/>
      <c r="U98" s="44"/>
      <c r="V98" s="44"/>
      <c r="W98" s="44"/>
      <c r="X98" s="44"/>
    </row>
    <row r="99" spans="1:24" s="49" customFormat="1" x14ac:dyDescent="0.25">
      <c r="A99" s="46">
        <v>130</v>
      </c>
      <c r="B99" s="47" t="s">
        <v>58</v>
      </c>
      <c r="C99" s="85" t="s">
        <v>9</v>
      </c>
      <c r="D99" s="13">
        <v>23</v>
      </c>
      <c r="E99" s="12">
        <v>27.5</v>
      </c>
      <c r="F99" s="92">
        <v>38</v>
      </c>
      <c r="G99" s="92"/>
      <c r="H99" s="13">
        <v>35.200000000000003</v>
      </c>
      <c r="I99" s="13">
        <v>34.5</v>
      </c>
      <c r="J99" s="13">
        <v>37</v>
      </c>
      <c r="K99" s="13">
        <v>37</v>
      </c>
      <c r="L99" s="13">
        <v>35</v>
      </c>
      <c r="M99" s="13">
        <v>32</v>
      </c>
      <c r="N99" s="13"/>
      <c r="O99" s="13"/>
      <c r="P99" s="13"/>
      <c r="Q99" s="13"/>
      <c r="R99" s="13"/>
      <c r="S99" s="13"/>
      <c r="T99" s="13"/>
      <c r="U99" s="13"/>
      <c r="V99" s="13"/>
      <c r="W99" s="13"/>
      <c r="X99" s="13"/>
    </row>
    <row r="100" spans="1:24" s="21" customFormat="1" x14ac:dyDescent="0.25">
      <c r="A100" s="19">
        <v>131</v>
      </c>
      <c r="B100" s="20" t="s">
        <v>44</v>
      </c>
      <c r="C100" s="15"/>
      <c r="D100" s="15"/>
      <c r="E100" s="14"/>
      <c r="F100" s="16">
        <f>IF(E99=0,F99-D99,IF(F99=0,0,+F99-E99))</f>
        <v>10.5</v>
      </c>
      <c r="G100" s="16">
        <f t="shared" ref="G100:X100" si="222">IF(F99=0,G99-E99,IF(G99=0,0,+G99-F99))</f>
        <v>0</v>
      </c>
      <c r="H100" s="16">
        <f t="shared" si="222"/>
        <v>-2.7999999999999972</v>
      </c>
      <c r="I100" s="16">
        <f t="shared" si="222"/>
        <v>-0.70000000000000284</v>
      </c>
      <c r="J100" s="16">
        <f t="shared" si="222"/>
        <v>2.5</v>
      </c>
      <c r="K100" s="16">
        <f t="shared" si="222"/>
        <v>0</v>
      </c>
      <c r="L100" s="16">
        <f t="shared" si="222"/>
        <v>-2</v>
      </c>
      <c r="M100" s="16">
        <f t="shared" si="222"/>
        <v>-3</v>
      </c>
      <c r="N100" s="16">
        <f t="shared" si="222"/>
        <v>0</v>
      </c>
      <c r="O100" s="16">
        <f t="shared" si="222"/>
        <v>-32</v>
      </c>
      <c r="P100" s="16">
        <f t="shared" si="222"/>
        <v>0</v>
      </c>
      <c r="Q100" s="16">
        <f t="shared" si="222"/>
        <v>0</v>
      </c>
      <c r="R100" s="16">
        <f t="shared" si="222"/>
        <v>0</v>
      </c>
      <c r="S100" s="16">
        <f t="shared" si="222"/>
        <v>0</v>
      </c>
      <c r="T100" s="16">
        <f t="shared" si="222"/>
        <v>0</v>
      </c>
      <c r="U100" s="16">
        <f t="shared" si="222"/>
        <v>0</v>
      </c>
      <c r="V100" s="16">
        <f t="shared" si="222"/>
        <v>0</v>
      </c>
      <c r="W100" s="16">
        <f t="shared" si="222"/>
        <v>0</v>
      </c>
      <c r="X100" s="16">
        <f t="shared" si="222"/>
        <v>0</v>
      </c>
    </row>
    <row r="101" spans="1:24" s="21" customFormat="1" x14ac:dyDescent="0.25">
      <c r="A101" s="19">
        <v>132</v>
      </c>
      <c r="B101" s="20" t="s">
        <v>50</v>
      </c>
      <c r="C101" s="15"/>
      <c r="D101" s="15"/>
      <c r="E101" s="14"/>
      <c r="F101" s="16">
        <f>+IF(F99=0,"",F100/(F$98-E$98)*1000)</f>
        <v>750</v>
      </c>
      <c r="G101" s="16" t="str">
        <f t="shared" ref="G101:X101" si="223">+IF(G99=0,"",G100/(G$98-F$98)*1000)</f>
        <v/>
      </c>
      <c r="H101" s="16">
        <f t="shared" si="223"/>
        <v>-77.7777777777777</v>
      </c>
      <c r="I101" s="16">
        <f t="shared" si="223"/>
        <v>-33.333333333333471</v>
      </c>
      <c r="J101" s="16">
        <f t="shared" si="223"/>
        <v>131.57894736842104</v>
      </c>
      <c r="K101" s="16">
        <f t="shared" si="223"/>
        <v>0</v>
      </c>
      <c r="L101" s="16">
        <f t="shared" si="223"/>
        <v>-46.511627906976742</v>
      </c>
      <c r="M101" s="16">
        <f t="shared" si="223"/>
        <v>-71.428571428571431</v>
      </c>
      <c r="N101" s="16" t="str">
        <f t="shared" si="223"/>
        <v/>
      </c>
      <c r="O101" s="16" t="str">
        <f t="shared" si="223"/>
        <v/>
      </c>
      <c r="P101" s="16" t="str">
        <f t="shared" si="223"/>
        <v/>
      </c>
      <c r="Q101" s="16" t="str">
        <f t="shared" si="223"/>
        <v/>
      </c>
      <c r="R101" s="16" t="str">
        <f t="shared" si="223"/>
        <v/>
      </c>
      <c r="S101" s="16" t="str">
        <f t="shared" si="223"/>
        <v/>
      </c>
      <c r="T101" s="16" t="str">
        <f t="shared" si="223"/>
        <v/>
      </c>
      <c r="U101" s="16" t="str">
        <f t="shared" si="223"/>
        <v/>
      </c>
      <c r="V101" s="16" t="str">
        <f t="shared" si="223"/>
        <v/>
      </c>
      <c r="W101" s="16" t="str">
        <f t="shared" si="223"/>
        <v/>
      </c>
      <c r="X101" s="16" t="str">
        <f t="shared" si="223"/>
        <v/>
      </c>
    </row>
    <row r="102" spans="1:24" s="21" customFormat="1" x14ac:dyDescent="0.25">
      <c r="A102" s="19">
        <v>133</v>
      </c>
      <c r="B102" s="20" t="s">
        <v>43</v>
      </c>
      <c r="C102" s="15"/>
      <c r="D102" s="34" t="str">
        <f>+B99</f>
        <v>LAYENS 2</v>
      </c>
      <c r="E102" s="35">
        <f t="shared" ref="E102:F102" si="224">+E99-$D99</f>
        <v>4.5</v>
      </c>
      <c r="F102" s="17">
        <f t="shared" si="224"/>
        <v>15</v>
      </c>
      <c r="G102" s="17">
        <f t="shared" ref="G102:X102" si="225">+G99-$D99</f>
        <v>-23</v>
      </c>
      <c r="H102" s="17">
        <f t="shared" si="225"/>
        <v>12.200000000000003</v>
      </c>
      <c r="I102" s="17">
        <f t="shared" si="225"/>
        <v>11.5</v>
      </c>
      <c r="J102" s="17">
        <f t="shared" si="225"/>
        <v>14</v>
      </c>
      <c r="K102" s="17">
        <f t="shared" si="225"/>
        <v>14</v>
      </c>
      <c r="L102" s="17">
        <f t="shared" si="225"/>
        <v>12</v>
      </c>
      <c r="M102" s="17">
        <f t="shared" si="225"/>
        <v>9</v>
      </c>
      <c r="N102" s="17">
        <f t="shared" si="225"/>
        <v>-23</v>
      </c>
      <c r="O102" s="17">
        <f t="shared" si="225"/>
        <v>-23</v>
      </c>
      <c r="P102" s="17">
        <f t="shared" si="225"/>
        <v>-23</v>
      </c>
      <c r="Q102" s="17">
        <f t="shared" si="225"/>
        <v>-23</v>
      </c>
      <c r="R102" s="17">
        <f t="shared" si="225"/>
        <v>-23</v>
      </c>
      <c r="S102" s="17">
        <f t="shared" si="225"/>
        <v>-23</v>
      </c>
      <c r="T102" s="17">
        <f t="shared" si="225"/>
        <v>-23</v>
      </c>
      <c r="U102" s="17">
        <f t="shared" si="225"/>
        <v>-23</v>
      </c>
      <c r="V102" s="17">
        <f t="shared" si="225"/>
        <v>-23</v>
      </c>
      <c r="W102" s="17">
        <f t="shared" si="225"/>
        <v>-23</v>
      </c>
      <c r="X102" s="17">
        <f t="shared" si="225"/>
        <v>-23</v>
      </c>
    </row>
    <row r="103" spans="1:24" s="53" customFormat="1" x14ac:dyDescent="0.25">
      <c r="A103" s="50">
        <v>134</v>
      </c>
      <c r="B103" s="51" t="s">
        <v>18</v>
      </c>
      <c r="C103" s="55"/>
      <c r="D103" s="55"/>
      <c r="E103" s="52" t="s">
        <v>110</v>
      </c>
      <c r="F103" s="54">
        <v>45052</v>
      </c>
      <c r="G103" s="55"/>
      <c r="H103" s="55" t="s">
        <v>79</v>
      </c>
      <c r="I103" s="55" t="s">
        <v>111</v>
      </c>
      <c r="J103" s="55" t="s">
        <v>92</v>
      </c>
      <c r="K103" s="102" t="s">
        <v>72</v>
      </c>
      <c r="L103" s="55" t="s">
        <v>118</v>
      </c>
      <c r="M103" s="55"/>
      <c r="N103" s="55"/>
      <c r="O103" s="55"/>
      <c r="P103" s="55"/>
      <c r="Q103" s="55"/>
      <c r="R103" s="55"/>
      <c r="S103" s="55"/>
      <c r="T103" s="55"/>
      <c r="U103" s="55"/>
      <c r="V103" s="55"/>
      <c r="W103" s="55"/>
      <c r="X103" s="55"/>
    </row>
    <row r="104" spans="1:24" s="49" customFormat="1" x14ac:dyDescent="0.25">
      <c r="A104" s="46"/>
      <c r="B104" s="48"/>
      <c r="C104" s="13"/>
      <c r="D104" s="13"/>
      <c r="E104" s="58"/>
      <c r="F104" s="103"/>
      <c r="G104" s="92"/>
      <c r="H104" s="92"/>
      <c r="I104" s="92"/>
      <c r="J104" s="92"/>
      <c r="K104" s="92"/>
      <c r="L104" s="92"/>
      <c r="M104" s="92"/>
      <c r="N104" s="13"/>
      <c r="O104" s="13"/>
      <c r="P104" s="13"/>
      <c r="Q104" s="13"/>
      <c r="R104" s="13"/>
      <c r="S104" s="13"/>
      <c r="T104" s="13"/>
      <c r="U104" s="13"/>
      <c r="V104" s="13"/>
      <c r="W104" s="13"/>
      <c r="X104" s="13"/>
    </row>
    <row r="105" spans="1:24" s="38" customFormat="1" ht="16.5" thickBot="1" x14ac:dyDescent="0.3">
      <c r="A105" s="104"/>
      <c r="B105" s="105"/>
      <c r="C105" s="57"/>
      <c r="D105" s="57"/>
      <c r="E105" s="62"/>
      <c r="F105" s="106"/>
      <c r="G105" s="107"/>
      <c r="H105" s="107"/>
      <c r="I105" s="107"/>
      <c r="J105" s="107"/>
      <c r="K105" s="107"/>
      <c r="L105" s="107"/>
      <c r="M105" s="107"/>
      <c r="N105" s="57"/>
      <c r="O105" s="57"/>
      <c r="P105" s="57"/>
      <c r="Q105" s="57"/>
      <c r="R105" s="57"/>
      <c r="S105" s="57"/>
      <c r="T105" s="57"/>
      <c r="U105" s="57"/>
      <c r="V105" s="57"/>
      <c r="W105" s="57"/>
      <c r="X105" s="57"/>
    </row>
    <row r="106" spans="1:24" s="70" customFormat="1" x14ac:dyDescent="0.25">
      <c r="A106" s="66"/>
      <c r="B106" s="67"/>
      <c r="C106" s="68"/>
      <c r="D106" s="68"/>
      <c r="E106" s="69">
        <v>45173</v>
      </c>
      <c r="F106" s="69">
        <v>45187</v>
      </c>
      <c r="G106" s="69">
        <v>45190</v>
      </c>
      <c r="H106" s="69">
        <v>45226</v>
      </c>
      <c r="I106" s="69">
        <v>45247</v>
      </c>
      <c r="J106" s="69">
        <v>45266</v>
      </c>
      <c r="K106" s="69">
        <v>45287</v>
      </c>
      <c r="L106" s="69">
        <v>45330</v>
      </c>
      <c r="M106" s="69">
        <v>45372</v>
      </c>
      <c r="N106" s="68"/>
      <c r="O106" s="68"/>
      <c r="P106" s="68"/>
      <c r="Q106" s="68"/>
      <c r="R106" s="68"/>
      <c r="S106" s="68"/>
      <c r="T106" s="68"/>
      <c r="U106" s="68"/>
      <c r="V106" s="68"/>
      <c r="W106" s="68"/>
      <c r="X106" s="68"/>
    </row>
    <row r="107" spans="1:24" s="49" customFormat="1" x14ac:dyDescent="0.25">
      <c r="A107" s="83">
        <v>140</v>
      </c>
      <c r="B107" s="84" t="s">
        <v>59</v>
      </c>
      <c r="C107" s="85" t="s">
        <v>9</v>
      </c>
      <c r="D107" s="85">
        <v>23</v>
      </c>
      <c r="E107" s="12">
        <v>26.5</v>
      </c>
      <c r="F107" s="89">
        <v>27</v>
      </c>
      <c r="G107" s="89">
        <v>31</v>
      </c>
      <c r="H107" s="85">
        <v>30.5</v>
      </c>
      <c r="I107" s="85">
        <v>29</v>
      </c>
      <c r="J107" s="85">
        <v>30</v>
      </c>
      <c r="K107" s="85">
        <v>30</v>
      </c>
      <c r="L107" s="85">
        <v>27.5</v>
      </c>
      <c r="M107" s="85">
        <v>26</v>
      </c>
      <c r="N107" s="85"/>
      <c r="O107" s="85"/>
      <c r="P107" s="85"/>
      <c r="Q107" s="85"/>
      <c r="R107" s="85"/>
      <c r="S107" s="85"/>
      <c r="T107" s="85"/>
      <c r="U107" s="85"/>
      <c r="V107" s="85"/>
      <c r="W107" s="85"/>
      <c r="X107" s="85"/>
    </row>
    <row r="108" spans="1:24" s="21" customFormat="1" x14ac:dyDescent="0.25">
      <c r="A108" s="22">
        <v>141</v>
      </c>
      <c r="B108" s="23" t="s">
        <v>45</v>
      </c>
      <c r="C108" s="24"/>
      <c r="D108" s="24"/>
      <c r="E108" s="14"/>
      <c r="F108" s="33">
        <f t="shared" ref="F108" si="226">IF(E107=0,F107-D107,IF(F107=0,"",+F107-E107))</f>
        <v>0.5</v>
      </c>
      <c r="G108" s="33">
        <f t="shared" ref="G108" si="227">IF(F107=0,G107-E107,IF(G107=0,"",+G107-F107))</f>
        <v>4</v>
      </c>
      <c r="H108" s="33">
        <f t="shared" ref="H108" si="228">IF(G107=0,H107-F107,IF(H107=0,"",+H107-G107))</f>
        <v>-0.5</v>
      </c>
      <c r="I108" s="33">
        <f t="shared" ref="I108" si="229">IF(H107=0,I107-G107,IF(I107=0,"",+I107-H107))</f>
        <v>-1.5</v>
      </c>
      <c r="J108" s="33">
        <f t="shared" ref="J108" si="230">IF(I107=0,J107-H107,IF(J107=0,"",+J107-I107))</f>
        <v>1</v>
      </c>
      <c r="K108" s="33">
        <f t="shared" ref="K108" si="231">IF(J107=0,K107-I107,IF(K107=0,"",+K107-J107))</f>
        <v>0</v>
      </c>
      <c r="L108" s="33">
        <f t="shared" ref="L108" si="232">IF(K107=0,L107-J107,IF(L107=0,"",+L107-K107))</f>
        <v>-2.5</v>
      </c>
      <c r="M108" s="33">
        <f t="shared" ref="M108" si="233">IF(L107=0,M107-K107,IF(M107=0,"",+M107-L107))</f>
        <v>-1.5</v>
      </c>
      <c r="N108" s="33" t="str">
        <f t="shared" ref="N108" si="234">IF(M107=0,N107-L107,IF(N107=0,"",+N107-M107))</f>
        <v/>
      </c>
      <c r="O108" s="33">
        <f t="shared" ref="O108" si="235">IF(N107=0,O107-M107,IF(O107=0,"",+O107-N107))</f>
        <v>-26</v>
      </c>
      <c r="P108" s="33">
        <f t="shared" ref="P108" si="236">IF(O107=0,P107-N107,IF(P107=0,"",+P107-O107))</f>
        <v>0</v>
      </c>
      <c r="Q108" s="33">
        <f t="shared" ref="Q108" si="237">IF(P107=0,Q107-O107,IF(Q107=0,"",+Q107-P107))</f>
        <v>0</v>
      </c>
      <c r="R108" s="33">
        <f t="shared" ref="R108" si="238">IF(Q107=0,R107-P107,IF(R107=0,"",+R107-Q107))</f>
        <v>0</v>
      </c>
      <c r="S108" s="33">
        <f t="shared" ref="S108" si="239">IF(R107=0,S107-Q107,IF(S107=0,"",+S107-R107))</f>
        <v>0</v>
      </c>
      <c r="T108" s="33">
        <f t="shared" ref="T108" si="240">IF(S107=0,T107-R107,IF(T107=0,"",+T107-S107))</f>
        <v>0</v>
      </c>
      <c r="U108" s="33">
        <f t="shared" ref="U108" si="241">IF(T107=0,U107-S107,IF(U107=0,"",+U107-T107))</f>
        <v>0</v>
      </c>
      <c r="V108" s="33">
        <f t="shared" ref="V108" si="242">IF(U107=0,V107-T107,IF(V107=0,"",+V107-U107))</f>
        <v>0</v>
      </c>
      <c r="W108" s="33">
        <f t="shared" ref="W108" si="243">IF(V107=0,W107-U107,IF(W107=0,"",+W107-V107))</f>
        <v>0</v>
      </c>
      <c r="X108" s="33">
        <f t="shared" ref="X108" si="244">IF(W107=0,X107-V107,IF(X107=0,"",+X107-W107))</f>
        <v>0</v>
      </c>
    </row>
    <row r="109" spans="1:24" s="21" customFormat="1" x14ac:dyDescent="0.25">
      <c r="A109" s="22">
        <v>142</v>
      </c>
      <c r="B109" s="23" t="s">
        <v>49</v>
      </c>
      <c r="C109" s="24"/>
      <c r="D109" s="24"/>
      <c r="E109" s="14"/>
      <c r="F109" s="26">
        <f>+IF(F107=0,"",F108/(F$106-E$106)*1000)</f>
        <v>35.714285714285715</v>
      </c>
      <c r="G109" s="26">
        <f t="shared" ref="G109:X109" si="245">+IF(G107=0,"",G108/(G$106-F$106)*1000)</f>
        <v>1333.3333333333333</v>
      </c>
      <c r="H109" s="26">
        <f t="shared" si="245"/>
        <v>-13.888888888888888</v>
      </c>
      <c r="I109" s="26">
        <f t="shared" si="245"/>
        <v>-71.428571428571431</v>
      </c>
      <c r="J109" s="26">
        <f t="shared" si="245"/>
        <v>52.631578947368418</v>
      </c>
      <c r="K109" s="26">
        <f t="shared" si="245"/>
        <v>0</v>
      </c>
      <c r="L109" s="26">
        <f t="shared" si="245"/>
        <v>-58.139534883720927</v>
      </c>
      <c r="M109" s="26">
        <f t="shared" si="245"/>
        <v>-35.714285714285715</v>
      </c>
      <c r="N109" s="26" t="str">
        <f t="shared" si="245"/>
        <v/>
      </c>
      <c r="O109" s="26" t="str">
        <f t="shared" si="245"/>
        <v/>
      </c>
      <c r="P109" s="26" t="str">
        <f t="shared" si="245"/>
        <v/>
      </c>
      <c r="Q109" s="26" t="str">
        <f t="shared" si="245"/>
        <v/>
      </c>
      <c r="R109" s="26" t="str">
        <f t="shared" si="245"/>
        <v/>
      </c>
      <c r="S109" s="26" t="str">
        <f t="shared" si="245"/>
        <v/>
      </c>
      <c r="T109" s="26" t="str">
        <f t="shared" si="245"/>
        <v/>
      </c>
      <c r="U109" s="26" t="str">
        <f t="shared" si="245"/>
        <v/>
      </c>
      <c r="V109" s="26" t="str">
        <f t="shared" si="245"/>
        <v/>
      </c>
      <c r="W109" s="26" t="str">
        <f t="shared" si="245"/>
        <v/>
      </c>
      <c r="X109" s="26" t="str">
        <f t="shared" si="245"/>
        <v/>
      </c>
    </row>
    <row r="110" spans="1:24" s="21" customFormat="1" x14ac:dyDescent="0.25">
      <c r="A110" s="22">
        <v>143</v>
      </c>
      <c r="B110" s="23" t="s">
        <v>32</v>
      </c>
      <c r="C110" s="24"/>
      <c r="D110" s="37" t="str">
        <f>+B107</f>
        <v>LAYENS 3</v>
      </c>
      <c r="E110" s="35">
        <f t="shared" ref="E110:F110" si="246">+E107-$D107</f>
        <v>3.5</v>
      </c>
      <c r="F110" s="17">
        <f t="shared" si="246"/>
        <v>4</v>
      </c>
      <c r="G110" s="17">
        <f t="shared" ref="G110:X110" si="247">+G107-$D107</f>
        <v>8</v>
      </c>
      <c r="H110" s="17">
        <f t="shared" si="247"/>
        <v>7.5</v>
      </c>
      <c r="I110" s="17">
        <f t="shared" si="247"/>
        <v>6</v>
      </c>
      <c r="J110" s="17">
        <f t="shared" si="247"/>
        <v>7</v>
      </c>
      <c r="K110" s="17">
        <f t="shared" si="247"/>
        <v>7</v>
      </c>
      <c r="L110" s="17">
        <f t="shared" si="247"/>
        <v>4.5</v>
      </c>
      <c r="M110" s="17">
        <f t="shared" si="247"/>
        <v>3</v>
      </c>
      <c r="N110" s="17">
        <f t="shared" si="247"/>
        <v>-23</v>
      </c>
      <c r="O110" s="17">
        <f t="shared" si="247"/>
        <v>-23</v>
      </c>
      <c r="P110" s="17">
        <f t="shared" si="247"/>
        <v>-23</v>
      </c>
      <c r="Q110" s="17">
        <f t="shared" si="247"/>
        <v>-23</v>
      </c>
      <c r="R110" s="17">
        <f t="shared" si="247"/>
        <v>-23</v>
      </c>
      <c r="S110" s="17">
        <f t="shared" si="247"/>
        <v>-23</v>
      </c>
      <c r="T110" s="17">
        <f t="shared" si="247"/>
        <v>-23</v>
      </c>
      <c r="U110" s="17">
        <f t="shared" si="247"/>
        <v>-23</v>
      </c>
      <c r="V110" s="17">
        <f t="shared" si="247"/>
        <v>-23</v>
      </c>
      <c r="W110" s="17">
        <f t="shared" si="247"/>
        <v>-23</v>
      </c>
      <c r="X110" s="17">
        <f t="shared" si="247"/>
        <v>-23</v>
      </c>
    </row>
    <row r="111" spans="1:24" s="53" customFormat="1" x14ac:dyDescent="0.25">
      <c r="A111" s="108">
        <v>144</v>
      </c>
      <c r="B111" s="78" t="s">
        <v>18</v>
      </c>
      <c r="C111" s="79"/>
      <c r="D111" s="79"/>
      <c r="E111" s="52" t="s">
        <v>99</v>
      </c>
      <c r="F111" s="79" t="s">
        <v>103</v>
      </c>
      <c r="G111" s="80">
        <v>45100</v>
      </c>
      <c r="H111" s="79"/>
      <c r="I111" s="79" t="s">
        <v>79</v>
      </c>
      <c r="J111" s="79" t="s">
        <v>84</v>
      </c>
      <c r="K111" s="102" t="s">
        <v>95</v>
      </c>
      <c r="L111" s="100" t="s">
        <v>120</v>
      </c>
      <c r="M111" s="79"/>
      <c r="N111" s="100"/>
      <c r="O111" s="79"/>
      <c r="P111" s="100"/>
      <c r="Q111" s="79"/>
      <c r="R111" s="100"/>
      <c r="S111" s="79"/>
      <c r="T111" s="100"/>
      <c r="U111" s="79"/>
      <c r="V111" s="100"/>
      <c r="W111" s="79"/>
      <c r="X111" s="100"/>
    </row>
    <row r="112" spans="1:24" s="49" customFormat="1" x14ac:dyDescent="0.25">
      <c r="A112" s="83"/>
      <c r="B112" s="101"/>
      <c r="C112" s="85"/>
      <c r="D112" s="73"/>
      <c r="E112" s="91"/>
      <c r="F112" s="91"/>
      <c r="G112" s="91"/>
      <c r="H112" s="91"/>
      <c r="I112" s="91"/>
      <c r="J112" s="91"/>
      <c r="K112" s="91"/>
      <c r="L112" s="91"/>
      <c r="M112" s="91"/>
      <c r="N112" s="91"/>
      <c r="O112" s="91"/>
      <c r="P112" s="91"/>
      <c r="Q112" s="91"/>
      <c r="R112" s="91"/>
      <c r="S112" s="91"/>
      <c r="T112" s="91"/>
      <c r="U112" s="91"/>
      <c r="V112" s="91"/>
      <c r="W112" s="91"/>
      <c r="X112" s="91"/>
    </row>
    <row r="113" spans="1:24" s="38" customFormat="1" ht="16.5" thickBot="1" x14ac:dyDescent="0.3">
      <c r="A113" s="109"/>
      <c r="B113" s="110"/>
      <c r="C113" s="111"/>
      <c r="D113" s="76"/>
      <c r="E113" s="74"/>
      <c r="F113" s="74"/>
      <c r="G113" s="74"/>
      <c r="H113" s="74"/>
      <c r="I113" s="74"/>
      <c r="J113" s="74"/>
      <c r="K113" s="74"/>
      <c r="L113" s="74"/>
      <c r="M113" s="74"/>
      <c r="N113" s="74"/>
      <c r="O113" s="74"/>
      <c r="P113" s="74"/>
      <c r="Q113" s="74"/>
      <c r="R113" s="74"/>
      <c r="S113" s="74"/>
      <c r="T113" s="74"/>
      <c r="U113" s="74"/>
      <c r="V113" s="74"/>
      <c r="W113" s="74"/>
      <c r="X113" s="74"/>
    </row>
    <row r="114" spans="1:24" s="45" customFormat="1" x14ac:dyDescent="0.25">
      <c r="A114" s="39"/>
      <c r="B114" s="40"/>
      <c r="C114" s="41"/>
      <c r="D114" s="41"/>
      <c r="E114" s="42">
        <v>45173</v>
      </c>
      <c r="F114" s="43">
        <v>45187</v>
      </c>
      <c r="G114" s="43">
        <v>45190</v>
      </c>
      <c r="H114" s="43">
        <v>45226</v>
      </c>
      <c r="I114" s="43">
        <v>45247</v>
      </c>
      <c r="J114" s="43">
        <v>45266</v>
      </c>
      <c r="K114" s="43">
        <v>45287</v>
      </c>
      <c r="L114" s="43">
        <v>45330</v>
      </c>
      <c r="M114" s="43">
        <v>45372</v>
      </c>
      <c r="N114" s="44"/>
      <c r="O114" s="44"/>
      <c r="P114" s="44"/>
      <c r="Q114" s="44"/>
      <c r="R114" s="44"/>
      <c r="S114" s="44"/>
      <c r="T114" s="44"/>
      <c r="U114" s="44"/>
      <c r="V114" s="44"/>
      <c r="W114" s="44"/>
      <c r="X114" s="44"/>
    </row>
    <row r="115" spans="1:24" s="49" customFormat="1" ht="15.95" customHeight="1" x14ac:dyDescent="0.25">
      <c r="A115" s="46">
        <v>145</v>
      </c>
      <c r="B115" s="47" t="s">
        <v>60</v>
      </c>
      <c r="C115" s="13" t="s">
        <v>10</v>
      </c>
      <c r="D115" s="13">
        <v>26</v>
      </c>
      <c r="E115" s="12">
        <v>32</v>
      </c>
      <c r="F115" s="92">
        <v>40</v>
      </c>
      <c r="G115" s="92"/>
      <c r="H115" s="13">
        <v>36.5</v>
      </c>
      <c r="I115" s="13">
        <v>36</v>
      </c>
      <c r="J115" s="13">
        <v>37</v>
      </c>
      <c r="K115" s="13">
        <v>38</v>
      </c>
      <c r="L115" s="13"/>
      <c r="M115" s="13"/>
      <c r="N115" s="13"/>
      <c r="O115" s="13"/>
      <c r="P115" s="13"/>
      <c r="Q115" s="13"/>
      <c r="R115" s="13"/>
      <c r="S115" s="13"/>
      <c r="T115" s="13"/>
      <c r="U115" s="13"/>
      <c r="V115" s="13"/>
      <c r="W115" s="13"/>
      <c r="X115" s="13"/>
    </row>
    <row r="116" spans="1:24" s="147" customFormat="1" ht="15.95" customHeight="1" x14ac:dyDescent="0.25">
      <c r="A116" s="142">
        <v>146</v>
      </c>
      <c r="B116" s="143" t="s">
        <v>44</v>
      </c>
      <c r="C116" s="144"/>
      <c r="D116" s="144"/>
      <c r="E116" s="145"/>
      <c r="F116" s="146">
        <v>8</v>
      </c>
      <c r="G116" s="146">
        <v>0</v>
      </c>
      <c r="H116" s="146">
        <v>-3.5</v>
      </c>
      <c r="I116" s="146">
        <v>-0.5</v>
      </c>
      <c r="J116" s="146">
        <v>1</v>
      </c>
      <c r="K116" s="146">
        <v>1</v>
      </c>
      <c r="L116" s="146">
        <v>0</v>
      </c>
      <c r="M116" s="146">
        <v>-38</v>
      </c>
      <c r="N116" s="146">
        <v>0</v>
      </c>
      <c r="O116" s="146">
        <v>0</v>
      </c>
      <c r="P116" s="146">
        <v>0</v>
      </c>
      <c r="Q116" s="146">
        <v>0</v>
      </c>
      <c r="R116" s="146">
        <v>0</v>
      </c>
      <c r="S116" s="146">
        <v>0</v>
      </c>
      <c r="T116" s="146">
        <v>0</v>
      </c>
      <c r="U116" s="146">
        <v>0</v>
      </c>
      <c r="V116" s="146">
        <v>0</v>
      </c>
      <c r="W116" s="146">
        <v>0</v>
      </c>
      <c r="X116" s="146">
        <v>0</v>
      </c>
    </row>
    <row r="117" spans="1:24" s="147" customFormat="1" ht="15.95" customHeight="1" x14ac:dyDescent="0.25">
      <c r="A117" s="142">
        <v>147</v>
      </c>
      <c r="B117" s="143" t="s">
        <v>50</v>
      </c>
      <c r="C117" s="144"/>
      <c r="D117" s="144"/>
      <c r="E117" s="145"/>
      <c r="F117" s="146">
        <v>571.42857142857144</v>
      </c>
      <c r="G117" s="146" t="s">
        <v>153</v>
      </c>
      <c r="H117" s="146">
        <v>-97.222222222222229</v>
      </c>
      <c r="I117" s="146">
        <v>-23.809523809523807</v>
      </c>
      <c r="J117" s="146">
        <v>52.631578947368418</v>
      </c>
      <c r="K117" s="146">
        <v>47.619047619047613</v>
      </c>
      <c r="L117" s="146" t="s">
        <v>153</v>
      </c>
      <c r="M117" s="146" t="s">
        <v>153</v>
      </c>
      <c r="N117" s="146" t="s">
        <v>153</v>
      </c>
      <c r="O117" s="146" t="s">
        <v>153</v>
      </c>
      <c r="P117" s="146" t="s">
        <v>153</v>
      </c>
      <c r="Q117" s="146" t="s">
        <v>153</v>
      </c>
      <c r="R117" s="146" t="s">
        <v>153</v>
      </c>
      <c r="S117" s="146" t="s">
        <v>153</v>
      </c>
      <c r="T117" s="146" t="s">
        <v>153</v>
      </c>
      <c r="U117" s="146" t="s">
        <v>153</v>
      </c>
      <c r="V117" s="146" t="s">
        <v>153</v>
      </c>
      <c r="W117" s="146" t="s">
        <v>153</v>
      </c>
      <c r="X117" s="146" t="s">
        <v>153</v>
      </c>
    </row>
    <row r="118" spans="1:24" s="147" customFormat="1" ht="15.95" customHeight="1" x14ac:dyDescent="0.25">
      <c r="A118" s="142">
        <v>148</v>
      </c>
      <c r="B118" s="143" t="s">
        <v>43</v>
      </c>
      <c r="C118" s="144"/>
      <c r="D118" s="148" t="s">
        <v>60</v>
      </c>
      <c r="E118" s="149">
        <v>6</v>
      </c>
      <c r="F118" s="150">
        <v>14</v>
      </c>
      <c r="G118" s="150">
        <v>-26</v>
      </c>
      <c r="H118" s="150">
        <v>10.5</v>
      </c>
      <c r="I118" s="150">
        <v>10</v>
      </c>
      <c r="J118" s="150">
        <v>11</v>
      </c>
      <c r="K118" s="150">
        <v>12</v>
      </c>
      <c r="L118" s="150">
        <v>-26</v>
      </c>
      <c r="M118" s="150">
        <v>-26</v>
      </c>
      <c r="N118" s="150">
        <v>-26</v>
      </c>
      <c r="O118" s="150">
        <v>-26</v>
      </c>
      <c r="P118" s="150">
        <v>-26</v>
      </c>
      <c r="Q118" s="150">
        <v>-26</v>
      </c>
      <c r="R118" s="150">
        <v>-26</v>
      </c>
      <c r="S118" s="150">
        <v>-26</v>
      </c>
      <c r="T118" s="150">
        <v>-26</v>
      </c>
      <c r="U118" s="150">
        <v>-26</v>
      </c>
      <c r="V118" s="150">
        <v>-26</v>
      </c>
      <c r="W118" s="150">
        <v>-26</v>
      </c>
      <c r="X118" s="150">
        <v>-26</v>
      </c>
    </row>
    <row r="119" spans="1:24" s="53" customFormat="1" ht="15.95" customHeight="1" x14ac:dyDescent="0.25">
      <c r="A119" s="50">
        <v>149</v>
      </c>
      <c r="B119" s="51" t="s">
        <v>18</v>
      </c>
      <c r="C119" s="55"/>
      <c r="D119" s="55"/>
      <c r="E119" s="52" t="s">
        <v>110</v>
      </c>
      <c r="F119" s="54">
        <v>45059</v>
      </c>
      <c r="G119" s="55"/>
      <c r="H119" s="55"/>
      <c r="I119" s="55" t="s">
        <v>93</v>
      </c>
      <c r="J119" s="55" t="s">
        <v>94</v>
      </c>
      <c r="K119" s="88" t="s">
        <v>96</v>
      </c>
      <c r="L119" s="55" t="s">
        <v>121</v>
      </c>
      <c r="M119" s="55"/>
      <c r="N119" s="55"/>
      <c r="O119" s="55"/>
      <c r="P119" s="55"/>
      <c r="Q119" s="55"/>
      <c r="R119" s="55"/>
      <c r="S119" s="55"/>
      <c r="T119" s="55"/>
      <c r="U119" s="55"/>
      <c r="V119" s="55"/>
      <c r="W119" s="55"/>
      <c r="X119" s="55"/>
    </row>
    <row r="120" spans="1:24" s="49" customFormat="1" x14ac:dyDescent="0.25">
      <c r="A120" s="46"/>
      <c r="B120" s="48"/>
      <c r="C120" s="13"/>
      <c r="D120" s="13"/>
      <c r="E120" s="58"/>
      <c r="F120" s="103"/>
      <c r="G120" s="92"/>
      <c r="H120" s="92"/>
      <c r="I120" s="92"/>
      <c r="J120" s="92"/>
      <c r="K120" s="92"/>
      <c r="L120" s="92"/>
      <c r="M120" s="92"/>
      <c r="N120" s="13"/>
      <c r="O120" s="13"/>
      <c r="P120" s="13"/>
      <c r="Q120" s="13"/>
      <c r="R120" s="13"/>
      <c r="S120" s="13"/>
      <c r="T120" s="13"/>
      <c r="U120" s="13"/>
      <c r="V120" s="13"/>
      <c r="W120" s="13"/>
      <c r="X120" s="13"/>
    </row>
    <row r="121" spans="1:24" s="38" customFormat="1" ht="16.5" thickBot="1" x14ac:dyDescent="0.3">
      <c r="A121" s="104"/>
      <c r="B121" s="105"/>
      <c r="C121" s="57"/>
      <c r="D121" s="57"/>
      <c r="E121" s="62"/>
      <c r="F121" s="106"/>
      <c r="G121" s="107"/>
      <c r="H121" s="107"/>
      <c r="I121" s="107"/>
      <c r="J121" s="107"/>
      <c r="K121" s="107"/>
      <c r="L121" s="107"/>
      <c r="M121" s="107"/>
      <c r="N121" s="57"/>
      <c r="O121" s="57"/>
      <c r="P121" s="57"/>
      <c r="Q121" s="57"/>
      <c r="R121" s="57"/>
      <c r="S121" s="57"/>
      <c r="T121" s="57"/>
      <c r="U121" s="57"/>
      <c r="V121" s="57"/>
      <c r="W121" s="57"/>
      <c r="X121" s="57"/>
    </row>
    <row r="122" spans="1:24" s="70" customFormat="1" x14ac:dyDescent="0.25">
      <c r="A122" s="66"/>
      <c r="B122" s="67"/>
      <c r="C122" s="68"/>
      <c r="D122" s="68"/>
      <c r="E122" s="69">
        <v>45173</v>
      </c>
      <c r="F122" s="69">
        <v>45187</v>
      </c>
      <c r="G122" s="69">
        <v>45190</v>
      </c>
      <c r="H122" s="69">
        <v>45226</v>
      </c>
      <c r="I122" s="69">
        <v>45247</v>
      </c>
      <c r="J122" s="69">
        <v>45266</v>
      </c>
      <c r="K122" s="69">
        <v>45287</v>
      </c>
      <c r="L122" s="69">
        <v>45330</v>
      </c>
      <c r="M122" s="69">
        <v>45372</v>
      </c>
      <c r="N122" s="68"/>
      <c r="O122" s="68"/>
      <c r="P122" s="68"/>
      <c r="Q122" s="68"/>
      <c r="R122" s="68"/>
      <c r="S122" s="68"/>
      <c r="T122" s="68"/>
      <c r="U122" s="68"/>
      <c r="V122" s="68"/>
      <c r="W122" s="68"/>
      <c r="X122" s="68"/>
    </row>
    <row r="123" spans="1:24" s="49" customFormat="1" x14ac:dyDescent="0.25">
      <c r="A123" s="83">
        <v>150</v>
      </c>
      <c r="B123" s="84" t="s">
        <v>61</v>
      </c>
      <c r="C123" s="85" t="s">
        <v>62</v>
      </c>
      <c r="D123" s="85">
        <v>22</v>
      </c>
      <c r="E123" s="12">
        <v>24</v>
      </c>
      <c r="F123" s="89">
        <v>30</v>
      </c>
      <c r="G123" s="89"/>
      <c r="H123" s="85">
        <v>28</v>
      </c>
      <c r="I123" s="85">
        <v>28</v>
      </c>
      <c r="J123" s="85">
        <v>28</v>
      </c>
      <c r="K123" s="85">
        <v>27</v>
      </c>
      <c r="L123" s="85">
        <v>28</v>
      </c>
      <c r="M123" s="85">
        <v>25.5</v>
      </c>
      <c r="N123" s="85"/>
      <c r="O123" s="85"/>
      <c r="P123" s="85"/>
      <c r="Q123" s="85"/>
      <c r="R123" s="85"/>
      <c r="S123" s="85"/>
      <c r="T123" s="85"/>
      <c r="U123" s="85"/>
      <c r="V123" s="85"/>
      <c r="W123" s="85"/>
      <c r="X123" s="85"/>
    </row>
    <row r="124" spans="1:24" s="147" customFormat="1" x14ac:dyDescent="0.25">
      <c r="A124" s="151">
        <v>151</v>
      </c>
      <c r="B124" s="152" t="s">
        <v>45</v>
      </c>
      <c r="C124" s="153"/>
      <c r="D124" s="153"/>
      <c r="E124" s="145"/>
      <c r="F124" s="154">
        <v>6</v>
      </c>
      <c r="G124" s="154" t="s">
        <v>153</v>
      </c>
      <c r="H124" s="154">
        <v>-2</v>
      </c>
      <c r="I124" s="154">
        <v>0</v>
      </c>
      <c r="J124" s="154">
        <v>0</v>
      </c>
      <c r="K124" s="154">
        <v>-1</v>
      </c>
      <c r="L124" s="154">
        <v>1</v>
      </c>
      <c r="M124" s="154">
        <v>-2.5</v>
      </c>
      <c r="N124" s="154" t="s">
        <v>153</v>
      </c>
      <c r="O124" s="154">
        <v>-25.5</v>
      </c>
      <c r="P124" s="154">
        <v>0</v>
      </c>
      <c r="Q124" s="154">
        <v>0</v>
      </c>
      <c r="R124" s="154">
        <v>0</v>
      </c>
      <c r="S124" s="154">
        <v>0</v>
      </c>
      <c r="T124" s="154">
        <v>0</v>
      </c>
      <c r="U124" s="154">
        <v>0</v>
      </c>
      <c r="V124" s="154">
        <v>0</v>
      </c>
      <c r="W124" s="154">
        <v>0</v>
      </c>
      <c r="X124" s="154">
        <v>0</v>
      </c>
    </row>
    <row r="125" spans="1:24" s="147" customFormat="1" x14ac:dyDescent="0.25">
      <c r="A125" s="151">
        <v>152</v>
      </c>
      <c r="B125" s="152" t="s">
        <v>49</v>
      </c>
      <c r="C125" s="153"/>
      <c r="D125" s="153"/>
      <c r="E125" s="145"/>
      <c r="F125" s="155">
        <v>428.57142857142856</v>
      </c>
      <c r="G125" s="155" t="s">
        <v>153</v>
      </c>
      <c r="H125" s="155">
        <v>-55.55555555555555</v>
      </c>
      <c r="I125" s="155">
        <v>0</v>
      </c>
      <c r="J125" s="155">
        <v>0</v>
      </c>
      <c r="K125" s="155">
        <v>-47.619047619047613</v>
      </c>
      <c r="L125" s="155">
        <v>23.255813953488371</v>
      </c>
      <c r="M125" s="155">
        <v>-59.523809523809518</v>
      </c>
      <c r="N125" s="155" t="s">
        <v>153</v>
      </c>
      <c r="O125" s="155" t="s">
        <v>153</v>
      </c>
      <c r="P125" s="155" t="s">
        <v>153</v>
      </c>
      <c r="Q125" s="155" t="s">
        <v>153</v>
      </c>
      <c r="R125" s="155" t="s">
        <v>153</v>
      </c>
      <c r="S125" s="155" t="s">
        <v>153</v>
      </c>
      <c r="T125" s="155" t="s">
        <v>153</v>
      </c>
      <c r="U125" s="155" t="s">
        <v>153</v>
      </c>
      <c r="V125" s="155" t="s">
        <v>153</v>
      </c>
      <c r="W125" s="155" t="s">
        <v>153</v>
      </c>
      <c r="X125" s="155" t="s">
        <v>153</v>
      </c>
    </row>
    <row r="126" spans="1:24" s="147" customFormat="1" x14ac:dyDescent="0.25">
      <c r="A126" s="151">
        <v>153</v>
      </c>
      <c r="B126" s="152" t="s">
        <v>32</v>
      </c>
      <c r="C126" s="153"/>
      <c r="D126" s="156" t="s">
        <v>61</v>
      </c>
      <c r="E126" s="149">
        <v>2</v>
      </c>
      <c r="F126" s="150">
        <v>8</v>
      </c>
      <c r="G126" s="150">
        <v>-22</v>
      </c>
      <c r="H126" s="150">
        <v>6</v>
      </c>
      <c r="I126" s="150">
        <v>6</v>
      </c>
      <c r="J126" s="150">
        <v>6</v>
      </c>
      <c r="K126" s="150">
        <v>5</v>
      </c>
      <c r="L126" s="150">
        <v>6</v>
      </c>
      <c r="M126" s="150">
        <v>3.5</v>
      </c>
      <c r="N126" s="150">
        <v>-22</v>
      </c>
      <c r="O126" s="150">
        <v>-22</v>
      </c>
      <c r="P126" s="150">
        <v>-22</v>
      </c>
      <c r="Q126" s="150">
        <v>-22</v>
      </c>
      <c r="R126" s="150">
        <v>-22</v>
      </c>
      <c r="S126" s="150">
        <v>-22</v>
      </c>
      <c r="T126" s="150">
        <v>-22</v>
      </c>
      <c r="U126" s="150">
        <v>-22</v>
      </c>
      <c r="V126" s="150">
        <v>-22</v>
      </c>
      <c r="W126" s="150">
        <v>-22</v>
      </c>
      <c r="X126" s="150">
        <v>-22</v>
      </c>
    </row>
    <row r="127" spans="1:24" s="53" customFormat="1" x14ac:dyDescent="0.25">
      <c r="A127" s="77">
        <v>154</v>
      </c>
      <c r="B127" s="78" t="s">
        <v>18</v>
      </c>
      <c r="C127" s="79"/>
      <c r="D127" s="79"/>
      <c r="E127" s="52" t="s">
        <v>99</v>
      </c>
      <c r="F127" s="79" t="s">
        <v>112</v>
      </c>
      <c r="G127" s="112">
        <v>45170</v>
      </c>
      <c r="H127" s="79" t="s">
        <v>113</v>
      </c>
      <c r="I127" s="79" t="s">
        <v>79</v>
      </c>
      <c r="J127" s="79" t="s">
        <v>97</v>
      </c>
      <c r="K127" s="102" t="s">
        <v>71</v>
      </c>
      <c r="L127" s="100" t="s">
        <v>119</v>
      </c>
      <c r="M127" s="79"/>
      <c r="N127" s="100"/>
      <c r="O127" s="79"/>
      <c r="P127" s="100"/>
      <c r="Q127" s="79"/>
      <c r="R127" s="100"/>
      <c r="S127" s="79"/>
      <c r="T127" s="100"/>
      <c r="U127" s="79"/>
      <c r="V127" s="100"/>
      <c r="W127" s="79"/>
      <c r="X127" s="100"/>
    </row>
    <row r="128" spans="1:24" s="49" customFormat="1" x14ac:dyDescent="0.25">
      <c r="A128" s="83"/>
      <c r="B128" s="101"/>
      <c r="C128" s="85"/>
      <c r="D128" s="85"/>
      <c r="E128" s="91"/>
      <c r="F128" s="91"/>
      <c r="G128" s="91"/>
      <c r="H128" s="91"/>
      <c r="I128" s="91"/>
      <c r="J128" s="91"/>
      <c r="K128" s="91"/>
      <c r="L128" s="91"/>
      <c r="M128" s="91"/>
      <c r="N128" s="91"/>
      <c r="O128" s="91"/>
      <c r="P128" s="91"/>
      <c r="Q128" s="91"/>
      <c r="R128" s="91"/>
      <c r="S128" s="91"/>
      <c r="T128" s="91"/>
      <c r="U128" s="91"/>
      <c r="V128" s="91"/>
      <c r="W128" s="91"/>
      <c r="X128" s="91"/>
    </row>
    <row r="129" spans="1:24" s="38" customFormat="1" ht="16.5" thickBot="1" x14ac:dyDescent="0.3">
      <c r="A129" s="109"/>
      <c r="B129" s="110"/>
      <c r="C129" s="111"/>
      <c r="D129" s="111"/>
      <c r="E129" s="74"/>
      <c r="F129" s="74"/>
      <c r="G129" s="74"/>
      <c r="H129" s="74"/>
      <c r="I129" s="74"/>
      <c r="J129" s="74"/>
      <c r="K129" s="74"/>
      <c r="L129" s="74"/>
      <c r="M129" s="74"/>
      <c r="N129" s="74"/>
      <c r="O129" s="74"/>
      <c r="P129" s="74"/>
      <c r="Q129" s="74"/>
      <c r="R129" s="74"/>
      <c r="S129" s="74"/>
      <c r="T129" s="74"/>
      <c r="U129" s="74"/>
      <c r="V129" s="74"/>
      <c r="W129" s="74"/>
      <c r="X129" s="74"/>
    </row>
    <row r="130" spans="1:24" s="45" customFormat="1" x14ac:dyDescent="0.25">
      <c r="A130" s="39"/>
      <c r="B130" s="40"/>
      <c r="C130" s="41"/>
      <c r="D130" s="41"/>
      <c r="E130" s="42">
        <v>45173</v>
      </c>
      <c r="F130" s="43">
        <v>45187</v>
      </c>
      <c r="G130" s="43">
        <v>45190</v>
      </c>
      <c r="H130" s="43">
        <v>45226</v>
      </c>
      <c r="I130" s="43">
        <v>45247</v>
      </c>
      <c r="J130" s="43">
        <v>45266</v>
      </c>
      <c r="K130" s="43">
        <v>45287</v>
      </c>
      <c r="L130" s="43">
        <v>45330</v>
      </c>
      <c r="M130" s="43">
        <v>45372</v>
      </c>
      <c r="N130" s="44"/>
      <c r="O130" s="44"/>
      <c r="P130" s="44"/>
      <c r="Q130" s="44"/>
      <c r="R130" s="44"/>
      <c r="S130" s="44"/>
      <c r="T130" s="44"/>
      <c r="U130" s="44"/>
      <c r="V130" s="44"/>
      <c r="W130" s="44"/>
      <c r="X130" s="44"/>
    </row>
    <row r="131" spans="1:24" s="49" customFormat="1" ht="15.95" customHeight="1" x14ac:dyDescent="0.25">
      <c r="A131" s="46">
        <v>145</v>
      </c>
      <c r="B131" s="47" t="s">
        <v>60</v>
      </c>
      <c r="C131" s="13" t="s">
        <v>10</v>
      </c>
      <c r="D131" s="13">
        <v>2</v>
      </c>
      <c r="E131" s="12">
        <v>32</v>
      </c>
      <c r="F131" s="92">
        <v>40</v>
      </c>
      <c r="G131" s="92"/>
      <c r="H131" s="13">
        <v>36.5</v>
      </c>
      <c r="I131" s="13">
        <v>36</v>
      </c>
      <c r="J131" s="13">
        <v>37</v>
      </c>
      <c r="K131" s="13">
        <v>38</v>
      </c>
      <c r="L131" s="13"/>
      <c r="M131" s="13"/>
      <c r="N131" s="13"/>
      <c r="O131" s="13"/>
      <c r="P131" s="13"/>
      <c r="Q131" s="13"/>
      <c r="R131" s="13"/>
      <c r="S131" s="13"/>
      <c r="T131" s="13"/>
      <c r="U131" s="13"/>
      <c r="V131" s="13"/>
      <c r="W131" s="13"/>
      <c r="X131" s="13"/>
    </row>
    <row r="132" spans="1:24" s="21" customFormat="1" ht="15.95" customHeight="1" x14ac:dyDescent="0.25">
      <c r="A132" s="19">
        <v>146</v>
      </c>
      <c r="B132" s="20" t="s">
        <v>44</v>
      </c>
      <c r="C132" s="15"/>
      <c r="D132" s="15"/>
      <c r="E132" s="14"/>
      <c r="F132" s="16">
        <f>IF(E131=0,F131-D131,IF(F131=0,0,+F131-E131))</f>
        <v>8</v>
      </c>
      <c r="G132" s="16">
        <f t="shared" ref="G132:X132" si="248">IF(F131=0,G131-E131,IF(G131=0,0,+G131-F131))</f>
        <v>0</v>
      </c>
      <c r="H132" s="16">
        <f t="shared" si="248"/>
        <v>-3.5</v>
      </c>
      <c r="I132" s="16">
        <f t="shared" si="248"/>
        <v>-0.5</v>
      </c>
      <c r="J132" s="16">
        <f t="shared" si="248"/>
        <v>1</v>
      </c>
      <c r="K132" s="16">
        <f t="shared" si="248"/>
        <v>1</v>
      </c>
      <c r="L132" s="16">
        <f t="shared" si="248"/>
        <v>0</v>
      </c>
      <c r="M132" s="16">
        <f t="shared" si="248"/>
        <v>-38</v>
      </c>
      <c r="N132" s="16">
        <f t="shared" si="248"/>
        <v>0</v>
      </c>
      <c r="O132" s="16">
        <f t="shared" si="248"/>
        <v>0</v>
      </c>
      <c r="P132" s="16">
        <f t="shared" si="248"/>
        <v>0</v>
      </c>
      <c r="Q132" s="16">
        <f t="shared" si="248"/>
        <v>0</v>
      </c>
      <c r="R132" s="16">
        <f t="shared" si="248"/>
        <v>0</v>
      </c>
      <c r="S132" s="16">
        <f t="shared" si="248"/>
        <v>0</v>
      </c>
      <c r="T132" s="16">
        <f t="shared" si="248"/>
        <v>0</v>
      </c>
      <c r="U132" s="16">
        <f t="shared" si="248"/>
        <v>0</v>
      </c>
      <c r="V132" s="16">
        <f t="shared" si="248"/>
        <v>0</v>
      </c>
      <c r="W132" s="16">
        <f t="shared" si="248"/>
        <v>0</v>
      </c>
      <c r="X132" s="16">
        <f t="shared" si="248"/>
        <v>0</v>
      </c>
    </row>
    <row r="133" spans="1:24" s="21" customFormat="1" ht="15.95" customHeight="1" x14ac:dyDescent="0.25">
      <c r="A133" s="19">
        <v>147</v>
      </c>
      <c r="B133" s="20" t="s">
        <v>50</v>
      </c>
      <c r="C133" s="15"/>
      <c r="D133" s="15"/>
      <c r="E133" s="14"/>
      <c r="F133" s="16">
        <f>+IF(F131=0,"",F132/(F$130-E$130)*1000)</f>
        <v>571.42857142857144</v>
      </c>
      <c r="G133" s="16" t="str">
        <f t="shared" ref="G133:X133" si="249">+IF(G131=0,"",G132/(G$130-F$130)*1000)</f>
        <v/>
      </c>
      <c r="H133" s="16">
        <f t="shared" si="249"/>
        <v>-97.222222222222229</v>
      </c>
      <c r="I133" s="16">
        <f t="shared" si="249"/>
        <v>-23.809523809523807</v>
      </c>
      <c r="J133" s="16">
        <f t="shared" si="249"/>
        <v>52.631578947368418</v>
      </c>
      <c r="K133" s="16">
        <f t="shared" si="249"/>
        <v>47.619047619047613</v>
      </c>
      <c r="L133" s="16" t="str">
        <f t="shared" si="249"/>
        <v/>
      </c>
      <c r="M133" s="16" t="str">
        <f t="shared" si="249"/>
        <v/>
      </c>
      <c r="N133" s="16" t="str">
        <f t="shared" si="249"/>
        <v/>
      </c>
      <c r="O133" s="16" t="str">
        <f t="shared" si="249"/>
        <v/>
      </c>
      <c r="P133" s="16" t="str">
        <f t="shared" si="249"/>
        <v/>
      </c>
      <c r="Q133" s="16" t="str">
        <f t="shared" si="249"/>
        <v/>
      </c>
      <c r="R133" s="16" t="str">
        <f t="shared" si="249"/>
        <v/>
      </c>
      <c r="S133" s="16" t="str">
        <f t="shared" si="249"/>
        <v/>
      </c>
      <c r="T133" s="16" t="str">
        <f t="shared" si="249"/>
        <v/>
      </c>
      <c r="U133" s="16" t="str">
        <f t="shared" si="249"/>
        <v/>
      </c>
      <c r="V133" s="16" t="str">
        <f t="shared" si="249"/>
        <v/>
      </c>
      <c r="W133" s="16" t="str">
        <f t="shared" si="249"/>
        <v/>
      </c>
      <c r="X133" s="16" t="str">
        <f t="shared" si="249"/>
        <v/>
      </c>
    </row>
    <row r="134" spans="1:24" s="21" customFormat="1" ht="15.95" customHeight="1" x14ac:dyDescent="0.25">
      <c r="A134" s="19">
        <v>148</v>
      </c>
      <c r="B134" s="20" t="s">
        <v>43</v>
      </c>
      <c r="C134" s="15"/>
      <c r="D134" s="34" t="str">
        <f>+B131</f>
        <v>LAYENS 4</v>
      </c>
      <c r="E134" s="35">
        <f t="shared" ref="E134:F134" si="250">+E131-$D131</f>
        <v>30</v>
      </c>
      <c r="F134" s="17">
        <f t="shared" si="250"/>
        <v>38</v>
      </c>
      <c r="G134" s="17">
        <f t="shared" ref="G134:X134" si="251">+G131-$D131</f>
        <v>-2</v>
      </c>
      <c r="H134" s="17">
        <f t="shared" si="251"/>
        <v>34.5</v>
      </c>
      <c r="I134" s="17">
        <f t="shared" si="251"/>
        <v>34</v>
      </c>
      <c r="J134" s="17">
        <f t="shared" si="251"/>
        <v>35</v>
      </c>
      <c r="K134" s="17">
        <f t="shared" si="251"/>
        <v>36</v>
      </c>
      <c r="L134" s="17">
        <f t="shared" si="251"/>
        <v>-2</v>
      </c>
      <c r="M134" s="17">
        <f t="shared" si="251"/>
        <v>-2</v>
      </c>
      <c r="N134" s="17">
        <f t="shared" si="251"/>
        <v>-2</v>
      </c>
      <c r="O134" s="17">
        <f t="shared" si="251"/>
        <v>-2</v>
      </c>
      <c r="P134" s="17">
        <f t="shared" si="251"/>
        <v>-2</v>
      </c>
      <c r="Q134" s="17">
        <f t="shared" si="251"/>
        <v>-2</v>
      </c>
      <c r="R134" s="17">
        <f t="shared" si="251"/>
        <v>-2</v>
      </c>
      <c r="S134" s="17">
        <f t="shared" si="251"/>
        <v>-2</v>
      </c>
      <c r="T134" s="17">
        <f t="shared" si="251"/>
        <v>-2</v>
      </c>
      <c r="U134" s="17">
        <f t="shared" si="251"/>
        <v>-2</v>
      </c>
      <c r="V134" s="17">
        <f t="shared" si="251"/>
        <v>-2</v>
      </c>
      <c r="W134" s="17">
        <f t="shared" si="251"/>
        <v>-2</v>
      </c>
      <c r="X134" s="17">
        <f t="shared" si="251"/>
        <v>-2</v>
      </c>
    </row>
    <row r="135" spans="1:24" s="53" customFormat="1" ht="15.95" customHeight="1" x14ac:dyDescent="0.25">
      <c r="A135" s="50">
        <v>149</v>
      </c>
      <c r="B135" s="51" t="s">
        <v>18</v>
      </c>
      <c r="C135" s="55"/>
      <c r="D135" s="55"/>
      <c r="E135" s="52" t="s">
        <v>110</v>
      </c>
      <c r="F135" s="54">
        <v>45059</v>
      </c>
      <c r="G135" s="55"/>
      <c r="H135" s="55"/>
      <c r="I135" s="55" t="s">
        <v>93</v>
      </c>
      <c r="J135" s="55" t="s">
        <v>94</v>
      </c>
      <c r="K135" s="88" t="s">
        <v>96</v>
      </c>
      <c r="L135" s="55" t="s">
        <v>121</v>
      </c>
      <c r="M135" s="55"/>
      <c r="N135" s="55"/>
      <c r="O135" s="55"/>
      <c r="P135" s="55"/>
      <c r="Q135" s="55"/>
      <c r="R135" s="55"/>
      <c r="S135" s="55"/>
      <c r="T135" s="55"/>
      <c r="U135" s="55"/>
      <c r="V135" s="55"/>
      <c r="W135" s="55"/>
      <c r="X135" s="55"/>
    </row>
    <row r="136" spans="1:24" s="49" customFormat="1" x14ac:dyDescent="0.25">
      <c r="A136" s="46"/>
      <c r="B136" s="48"/>
      <c r="C136" s="13"/>
      <c r="D136" s="13"/>
      <c r="E136" s="58"/>
      <c r="F136" s="103"/>
      <c r="G136" s="92"/>
      <c r="H136" s="92"/>
      <c r="I136" s="92"/>
      <c r="J136" s="92"/>
      <c r="K136" s="92"/>
      <c r="L136" s="92"/>
      <c r="M136" s="92"/>
      <c r="N136" s="13"/>
      <c r="O136" s="13"/>
      <c r="P136" s="13"/>
      <c r="Q136" s="13"/>
      <c r="R136" s="13"/>
      <c r="S136" s="13"/>
      <c r="T136" s="13"/>
      <c r="U136" s="13"/>
      <c r="V136" s="13"/>
      <c r="W136" s="13"/>
      <c r="X136" s="13"/>
    </row>
    <row r="137" spans="1:24" s="38" customFormat="1" ht="16.5" thickBot="1" x14ac:dyDescent="0.3">
      <c r="A137" s="104"/>
      <c r="B137" s="105"/>
      <c r="C137" s="57"/>
      <c r="D137" s="57"/>
      <c r="E137" s="62"/>
      <c r="F137" s="106"/>
      <c r="G137" s="107"/>
      <c r="H137" s="107"/>
      <c r="I137" s="107"/>
      <c r="J137" s="107"/>
      <c r="K137" s="107"/>
      <c r="L137" s="107"/>
      <c r="M137" s="107"/>
      <c r="N137" s="57"/>
      <c r="O137" s="57"/>
      <c r="P137" s="57"/>
      <c r="Q137" s="57"/>
      <c r="R137" s="57"/>
      <c r="S137" s="57"/>
      <c r="T137" s="57"/>
      <c r="U137" s="57"/>
      <c r="V137" s="57"/>
      <c r="W137" s="57"/>
      <c r="X137" s="57"/>
    </row>
    <row r="138" spans="1:24" s="70" customFormat="1" x14ac:dyDescent="0.25">
      <c r="A138" s="66"/>
      <c r="B138" s="67"/>
      <c r="C138" s="68"/>
      <c r="D138" s="68"/>
      <c r="E138" s="69">
        <v>45173</v>
      </c>
      <c r="F138" s="69">
        <v>45187</v>
      </c>
      <c r="G138" s="69">
        <v>45190</v>
      </c>
      <c r="H138" s="69">
        <v>45226</v>
      </c>
      <c r="I138" s="69">
        <v>45247</v>
      </c>
      <c r="J138" s="69">
        <v>45266</v>
      </c>
      <c r="K138" s="69">
        <v>45287</v>
      </c>
      <c r="L138" s="69">
        <v>45330</v>
      </c>
      <c r="M138" s="69">
        <v>45372</v>
      </c>
      <c r="N138" s="68"/>
      <c r="O138" s="68"/>
      <c r="P138" s="68"/>
      <c r="Q138" s="68"/>
      <c r="R138" s="68"/>
      <c r="S138" s="68"/>
      <c r="T138" s="68"/>
      <c r="U138" s="68"/>
      <c r="V138" s="68"/>
      <c r="W138" s="68"/>
      <c r="X138" s="68"/>
    </row>
    <row r="139" spans="1:24" s="49" customFormat="1" x14ac:dyDescent="0.25">
      <c r="A139" s="83">
        <v>150</v>
      </c>
      <c r="B139" s="84" t="s">
        <v>61</v>
      </c>
      <c r="C139" s="85" t="s">
        <v>62</v>
      </c>
      <c r="D139" s="85">
        <v>22</v>
      </c>
      <c r="E139" s="12">
        <v>24</v>
      </c>
      <c r="F139" s="89">
        <v>30</v>
      </c>
      <c r="G139" s="89"/>
      <c r="H139" s="85">
        <v>28</v>
      </c>
      <c r="I139" s="85">
        <v>28</v>
      </c>
      <c r="J139" s="85">
        <v>28</v>
      </c>
      <c r="K139" s="85">
        <v>27</v>
      </c>
      <c r="L139" s="85">
        <v>28</v>
      </c>
      <c r="M139" s="85">
        <v>25.5</v>
      </c>
      <c r="N139" s="85"/>
      <c r="O139" s="85"/>
      <c r="P139" s="85"/>
      <c r="Q139" s="85"/>
      <c r="R139" s="85"/>
      <c r="S139" s="85"/>
      <c r="T139" s="85"/>
      <c r="U139" s="85"/>
      <c r="V139" s="85"/>
      <c r="W139" s="85"/>
      <c r="X139" s="85"/>
    </row>
    <row r="140" spans="1:24" s="21" customFormat="1" x14ac:dyDescent="0.25">
      <c r="A140" s="22">
        <v>151</v>
      </c>
      <c r="B140" s="23" t="s">
        <v>45</v>
      </c>
      <c r="C140" s="24"/>
      <c r="D140" s="24"/>
      <c r="E140" s="14"/>
      <c r="F140" s="33">
        <f t="shared" ref="F140" si="252">IF(E139=0,F139-D139,IF(F139=0,"",+F139-E139))</f>
        <v>6</v>
      </c>
      <c r="G140" s="33" t="str">
        <f t="shared" ref="G140" si="253">IF(F139=0,G139-E139,IF(G139=0,"",+G139-F139))</f>
        <v/>
      </c>
      <c r="H140" s="33">
        <f t="shared" ref="H140" si="254">IF(G139=0,H139-F139,IF(H139=0,"",+H139-G139))</f>
        <v>-2</v>
      </c>
      <c r="I140" s="33">
        <f t="shared" ref="I140" si="255">IF(H139=0,I139-G139,IF(I139=0,"",+I139-H139))</f>
        <v>0</v>
      </c>
      <c r="J140" s="33">
        <f t="shared" ref="J140" si="256">IF(I139=0,J139-H139,IF(J139=0,"",+J139-I139))</f>
        <v>0</v>
      </c>
      <c r="K140" s="33">
        <f t="shared" ref="K140" si="257">IF(J139=0,K139-I139,IF(K139=0,"",+K139-J139))</f>
        <v>-1</v>
      </c>
      <c r="L140" s="33">
        <f t="shared" ref="L140" si="258">IF(K139=0,L139-J139,IF(L139=0,"",+L139-K139))</f>
        <v>1</v>
      </c>
      <c r="M140" s="33">
        <f t="shared" ref="M140" si="259">IF(L139=0,M139-K139,IF(M139=0,"",+M139-L139))</f>
        <v>-2.5</v>
      </c>
      <c r="N140" s="33" t="str">
        <f t="shared" ref="N140" si="260">IF(M139=0,N139-L139,IF(N139=0,"",+N139-M139))</f>
        <v/>
      </c>
      <c r="O140" s="33">
        <f t="shared" ref="O140" si="261">IF(N139=0,O139-M139,IF(O139=0,"",+O139-N139))</f>
        <v>-25.5</v>
      </c>
      <c r="P140" s="33">
        <f t="shared" ref="P140" si="262">IF(O139=0,P139-N139,IF(P139=0,"",+P139-O139))</f>
        <v>0</v>
      </c>
      <c r="Q140" s="33">
        <f t="shared" ref="Q140" si="263">IF(P139=0,Q139-O139,IF(Q139=0,"",+Q139-P139))</f>
        <v>0</v>
      </c>
      <c r="R140" s="33">
        <f t="shared" ref="R140" si="264">IF(Q139=0,R139-P139,IF(R139=0,"",+R139-Q139))</f>
        <v>0</v>
      </c>
      <c r="S140" s="33">
        <f t="shared" ref="S140" si="265">IF(R139=0,S139-Q139,IF(S139=0,"",+S139-R139))</f>
        <v>0</v>
      </c>
      <c r="T140" s="33">
        <f t="shared" ref="T140" si="266">IF(S139=0,T139-R139,IF(T139=0,"",+T139-S139))</f>
        <v>0</v>
      </c>
      <c r="U140" s="33">
        <f t="shared" ref="U140" si="267">IF(T139=0,U139-S139,IF(U139=0,"",+U139-T139))</f>
        <v>0</v>
      </c>
      <c r="V140" s="33">
        <f t="shared" ref="V140" si="268">IF(U139=0,V139-T139,IF(V139=0,"",+V139-U139))</f>
        <v>0</v>
      </c>
      <c r="W140" s="33">
        <f t="shared" ref="W140" si="269">IF(V139=0,W139-U139,IF(W139=0,"",+W139-V139))</f>
        <v>0</v>
      </c>
      <c r="X140" s="33">
        <f t="shared" ref="X140" si="270">IF(W139=0,X139-V139,IF(X139=0,"",+X139-W139))</f>
        <v>0</v>
      </c>
    </row>
    <row r="141" spans="1:24" s="21" customFormat="1" x14ac:dyDescent="0.25">
      <c r="A141" s="22">
        <v>152</v>
      </c>
      <c r="B141" s="23" t="s">
        <v>49</v>
      </c>
      <c r="C141" s="24"/>
      <c r="D141" s="24"/>
      <c r="E141" s="14"/>
      <c r="F141" s="26">
        <f>+IF(F139=0,"",F140/(F$138-E$138)*1000)</f>
        <v>428.57142857142856</v>
      </c>
      <c r="G141" s="26" t="str">
        <f t="shared" ref="G141:X141" si="271">+IF(G139=0,"",G140/(G$138-F$138)*1000)</f>
        <v/>
      </c>
      <c r="H141" s="26">
        <f t="shared" si="271"/>
        <v>-55.55555555555555</v>
      </c>
      <c r="I141" s="26">
        <f t="shared" si="271"/>
        <v>0</v>
      </c>
      <c r="J141" s="26">
        <f t="shared" si="271"/>
        <v>0</v>
      </c>
      <c r="K141" s="26">
        <f t="shared" si="271"/>
        <v>-47.619047619047613</v>
      </c>
      <c r="L141" s="26">
        <f t="shared" si="271"/>
        <v>23.255813953488371</v>
      </c>
      <c r="M141" s="26">
        <f t="shared" si="271"/>
        <v>-59.523809523809518</v>
      </c>
      <c r="N141" s="26" t="str">
        <f t="shared" si="271"/>
        <v/>
      </c>
      <c r="O141" s="26" t="str">
        <f t="shared" si="271"/>
        <v/>
      </c>
      <c r="P141" s="26" t="str">
        <f t="shared" si="271"/>
        <v/>
      </c>
      <c r="Q141" s="26" t="str">
        <f t="shared" si="271"/>
        <v/>
      </c>
      <c r="R141" s="26" t="str">
        <f t="shared" si="271"/>
        <v/>
      </c>
      <c r="S141" s="26" t="str">
        <f t="shared" si="271"/>
        <v/>
      </c>
      <c r="T141" s="26" t="str">
        <f t="shared" si="271"/>
        <v/>
      </c>
      <c r="U141" s="26" t="str">
        <f t="shared" si="271"/>
        <v/>
      </c>
      <c r="V141" s="26" t="str">
        <f t="shared" si="271"/>
        <v/>
      </c>
      <c r="W141" s="26" t="str">
        <f t="shared" si="271"/>
        <v/>
      </c>
      <c r="X141" s="26" t="str">
        <f t="shared" si="271"/>
        <v/>
      </c>
    </row>
    <row r="142" spans="1:24" s="21" customFormat="1" x14ac:dyDescent="0.25">
      <c r="A142" s="22">
        <v>153</v>
      </c>
      <c r="B142" s="23" t="s">
        <v>32</v>
      </c>
      <c r="C142" s="24"/>
      <c r="D142" s="37" t="str">
        <f>+B139</f>
        <v xml:space="preserve">LAYENS 5 </v>
      </c>
      <c r="E142" s="35">
        <f t="shared" ref="E142:F142" si="272">+E139-$D139</f>
        <v>2</v>
      </c>
      <c r="F142" s="17">
        <f t="shared" si="272"/>
        <v>8</v>
      </c>
      <c r="G142" s="17">
        <f t="shared" ref="G142:X142" si="273">+G139-$D139</f>
        <v>-22</v>
      </c>
      <c r="H142" s="17">
        <f t="shared" si="273"/>
        <v>6</v>
      </c>
      <c r="I142" s="17">
        <f t="shared" si="273"/>
        <v>6</v>
      </c>
      <c r="J142" s="17">
        <f t="shared" si="273"/>
        <v>6</v>
      </c>
      <c r="K142" s="17">
        <f t="shared" si="273"/>
        <v>5</v>
      </c>
      <c r="L142" s="17">
        <f t="shared" si="273"/>
        <v>6</v>
      </c>
      <c r="M142" s="17">
        <f t="shared" si="273"/>
        <v>3.5</v>
      </c>
      <c r="N142" s="17">
        <f t="shared" si="273"/>
        <v>-22</v>
      </c>
      <c r="O142" s="17">
        <f t="shared" si="273"/>
        <v>-22</v>
      </c>
      <c r="P142" s="17">
        <f t="shared" si="273"/>
        <v>-22</v>
      </c>
      <c r="Q142" s="17">
        <f t="shared" si="273"/>
        <v>-22</v>
      </c>
      <c r="R142" s="17">
        <f t="shared" si="273"/>
        <v>-22</v>
      </c>
      <c r="S142" s="17">
        <f t="shared" si="273"/>
        <v>-22</v>
      </c>
      <c r="T142" s="17">
        <f t="shared" si="273"/>
        <v>-22</v>
      </c>
      <c r="U142" s="17">
        <f t="shared" si="273"/>
        <v>-22</v>
      </c>
      <c r="V142" s="17">
        <f t="shared" si="273"/>
        <v>-22</v>
      </c>
      <c r="W142" s="17">
        <f t="shared" si="273"/>
        <v>-22</v>
      </c>
      <c r="X142" s="17">
        <f t="shared" si="273"/>
        <v>-22</v>
      </c>
    </row>
    <row r="143" spans="1:24" s="53" customFormat="1" x14ac:dyDescent="0.25">
      <c r="A143" s="77">
        <v>154</v>
      </c>
      <c r="B143" s="78" t="s">
        <v>18</v>
      </c>
      <c r="C143" s="79"/>
      <c r="D143" s="79"/>
      <c r="E143" s="52" t="s">
        <v>99</v>
      </c>
      <c r="F143" s="79" t="s">
        <v>112</v>
      </c>
      <c r="G143" s="112">
        <v>45170</v>
      </c>
      <c r="H143" s="79" t="s">
        <v>113</v>
      </c>
      <c r="I143" s="79" t="s">
        <v>79</v>
      </c>
      <c r="J143" s="79" t="s">
        <v>97</v>
      </c>
      <c r="K143" s="102" t="s">
        <v>71</v>
      </c>
      <c r="L143" s="100" t="s">
        <v>119</v>
      </c>
      <c r="M143" s="79"/>
      <c r="N143" s="100"/>
      <c r="O143" s="79"/>
      <c r="P143" s="100"/>
      <c r="Q143" s="79"/>
      <c r="R143" s="100"/>
      <c r="S143" s="79"/>
      <c r="T143" s="100"/>
      <c r="U143" s="79"/>
      <c r="V143" s="100"/>
      <c r="W143" s="79"/>
      <c r="X143" s="100"/>
    </row>
    <row r="144" spans="1:24" s="49" customFormat="1" x14ac:dyDescent="0.25">
      <c r="A144" s="83"/>
      <c r="B144" s="101"/>
      <c r="C144" s="85"/>
      <c r="D144" s="85"/>
      <c r="E144" s="91"/>
      <c r="F144" s="91"/>
      <c r="G144" s="91"/>
      <c r="H144" s="91"/>
      <c r="I144" s="91"/>
      <c r="J144" s="91"/>
      <c r="K144" s="91"/>
      <c r="L144" s="91"/>
      <c r="M144" s="91"/>
      <c r="N144" s="91"/>
      <c r="O144" s="91"/>
      <c r="P144" s="91"/>
      <c r="Q144" s="91"/>
      <c r="R144" s="91"/>
      <c r="S144" s="91"/>
      <c r="T144" s="91"/>
      <c r="U144" s="91"/>
      <c r="V144" s="91"/>
      <c r="W144" s="91"/>
      <c r="X144" s="91"/>
    </row>
    <row r="145" spans="1:24" s="38" customFormat="1" ht="16.5" thickBot="1" x14ac:dyDescent="0.3">
      <c r="A145" s="109"/>
      <c r="B145" s="110"/>
      <c r="C145" s="111"/>
      <c r="D145" s="111"/>
      <c r="E145" s="74"/>
      <c r="F145" s="74"/>
      <c r="G145" s="74"/>
      <c r="H145" s="74"/>
      <c r="I145" s="74"/>
      <c r="J145" s="74"/>
      <c r="K145" s="74"/>
      <c r="L145" s="74"/>
      <c r="M145" s="74"/>
      <c r="N145" s="74"/>
      <c r="O145" s="74"/>
      <c r="P145" s="74"/>
      <c r="Q145" s="74"/>
      <c r="R145" s="74"/>
      <c r="S145" s="74"/>
      <c r="T145" s="74"/>
      <c r="U145" s="74"/>
      <c r="V145" s="74"/>
      <c r="W145" s="74"/>
      <c r="X145" s="74"/>
    </row>
  </sheetData>
  <sheetProtection algorithmName="SHA-512" hashValue="H8yNX9RLvUSn0qliSOQZBRIO7jYxc2dVuSSOTeNhLmKzz+hma2zwoeIO1sLhDYWjEpsoGlGMGERymIXQ3Cq1qQ==" saltValue="EcqounRqMVsZ/FREijG/9w==" spinCount="100000" sheet="1" objects="1" scenarios="1" formatCells="0" formatColumns="0" formatRows="0" insertColumns="0" insertRows="0" deleteColumns="0" deleteRows="0" selectLockedCells="1"/>
  <phoneticPr fontId="1" type="noConversion"/>
  <pageMargins left="0.7" right="0.7" top="0.75" bottom="0.75" header="0.3" footer="0.3"/>
  <pageSetup paperSize="9" scale="61"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470B2-2D32-AF45-96F8-503AA1FF7158}">
  <sheetPr codeName="Feuil3">
    <pageSetUpPr fitToPage="1"/>
  </sheetPr>
  <dimension ref="A1:X145"/>
  <sheetViews>
    <sheetView zoomScaleNormal="100" workbookViewId="0">
      <pane xSplit="1" ySplit="1" topLeftCell="B2" activePane="bottomRight" state="frozen"/>
      <selection pane="topRight" activeCell="B1" sqref="B1"/>
      <selection pane="bottomLeft" activeCell="A2" sqref="A2"/>
      <selection pane="bottomRight" activeCell="E2" sqref="E2"/>
    </sheetView>
  </sheetViews>
  <sheetFormatPr baseColWidth="10" defaultRowHeight="15.75" x14ac:dyDescent="0.25"/>
  <cols>
    <col min="2" max="2" width="21.625" style="7" customWidth="1"/>
    <col min="3" max="3" width="6.5" style="7" customWidth="1"/>
    <col min="4" max="4" width="8.625" style="7" bestFit="1" customWidth="1"/>
    <col min="5" max="5" width="8.875" customWidth="1"/>
    <col min="6" max="8" width="9.5" bestFit="1" customWidth="1"/>
    <col min="9" max="13" width="9.125" customWidth="1"/>
    <col min="14" max="14" width="8" customWidth="1"/>
    <col min="15" max="15" width="11.125" bestFit="1" customWidth="1"/>
    <col min="16" max="16" width="8" customWidth="1"/>
  </cols>
  <sheetData>
    <row r="1" spans="1:24" s="118" customFormat="1" ht="39.950000000000003" customHeight="1" thickBot="1" x14ac:dyDescent="0.35">
      <c r="A1" s="113">
        <v>1</v>
      </c>
      <c r="B1" s="114" t="s">
        <v>0</v>
      </c>
      <c r="C1" s="115" t="s">
        <v>1</v>
      </c>
      <c r="D1" s="115" t="s">
        <v>2</v>
      </c>
      <c r="E1" s="119"/>
      <c r="F1" s="119"/>
      <c r="G1" s="119"/>
      <c r="H1" s="119"/>
      <c r="I1" s="116"/>
      <c r="J1" s="116"/>
      <c r="K1" s="116"/>
      <c r="L1" s="116"/>
      <c r="M1" s="116"/>
      <c r="N1" s="117"/>
      <c r="O1" s="117"/>
      <c r="P1" s="117"/>
      <c r="Q1" s="117"/>
      <c r="R1" s="117"/>
      <c r="S1" s="117"/>
      <c r="T1" s="117"/>
      <c r="U1" s="117"/>
      <c r="V1" s="117"/>
      <c r="W1" s="117"/>
      <c r="X1" s="117"/>
    </row>
    <row r="2" spans="1:24" s="45" customFormat="1" ht="17.100000000000001" customHeight="1" x14ac:dyDescent="0.35">
      <c r="A2" s="39"/>
      <c r="B2" s="191" t="s">
        <v>154</v>
      </c>
      <c r="C2" s="41"/>
      <c r="D2" s="41"/>
      <c r="E2" s="42"/>
      <c r="F2" s="43"/>
      <c r="G2" s="43"/>
      <c r="H2" s="43"/>
      <c r="I2" s="43"/>
      <c r="J2" s="43"/>
      <c r="K2" s="43"/>
      <c r="L2" s="43"/>
      <c r="M2" s="43"/>
      <c r="N2" s="44"/>
      <c r="O2" s="44"/>
      <c r="P2" s="44"/>
      <c r="Q2" s="44"/>
      <c r="R2" s="44"/>
      <c r="S2" s="44"/>
      <c r="T2" s="44"/>
      <c r="U2" s="44"/>
      <c r="V2" s="44"/>
      <c r="W2" s="44"/>
      <c r="X2" s="44"/>
    </row>
    <row r="3" spans="1:24" s="49" customFormat="1" ht="17.100000000000001" customHeight="1" x14ac:dyDescent="0.25">
      <c r="A3" s="46">
        <v>10</v>
      </c>
      <c r="B3" s="47" t="s">
        <v>3</v>
      </c>
      <c r="C3" s="48"/>
      <c r="D3" s="13"/>
      <c r="E3" s="12"/>
      <c r="F3" s="13"/>
      <c r="G3" s="13"/>
      <c r="H3" s="13"/>
      <c r="I3" s="13"/>
      <c r="J3" s="13"/>
      <c r="K3" s="13"/>
      <c r="L3" s="13"/>
      <c r="M3" s="13"/>
      <c r="N3" s="13"/>
      <c r="O3" s="13"/>
      <c r="P3" s="13"/>
      <c r="Q3" s="13"/>
      <c r="R3" s="13"/>
      <c r="S3" s="13"/>
      <c r="T3" s="13"/>
      <c r="U3" s="13"/>
      <c r="V3" s="13"/>
      <c r="W3" s="13"/>
      <c r="X3" s="13"/>
    </row>
    <row r="4" spans="1:24" s="21" customFormat="1" x14ac:dyDescent="0.25">
      <c r="A4" s="19">
        <v>11</v>
      </c>
      <c r="B4" s="20" t="s">
        <v>33</v>
      </c>
      <c r="C4" s="15"/>
      <c r="D4" s="15"/>
      <c r="E4" s="14"/>
      <c r="F4" s="15">
        <f t="shared" ref="F4:K4" si="0">IF(E3=0,F3-D3,IF(F3=0,"",+F3-E3))</f>
        <v>0</v>
      </c>
      <c r="G4" s="15">
        <f t="shared" si="0"/>
        <v>0</v>
      </c>
      <c r="H4" s="15">
        <f t="shared" si="0"/>
        <v>0</v>
      </c>
      <c r="I4" s="15">
        <f t="shared" si="0"/>
        <v>0</v>
      </c>
      <c r="J4" s="15">
        <f t="shared" si="0"/>
        <v>0</v>
      </c>
      <c r="K4" s="15">
        <f t="shared" si="0"/>
        <v>0</v>
      </c>
      <c r="L4" s="15">
        <f>IF(K3=0,L3-J3,IF(L3=0,"",+L3-K3))</f>
        <v>0</v>
      </c>
      <c r="M4" s="15">
        <f>IF(L3=0,M3-K3,IF(M3=0,"",+M3-L3))</f>
        <v>0</v>
      </c>
      <c r="N4" s="15">
        <f t="shared" ref="N4:X4" si="1">IF(M3=0,N3-L3,IF(N3=0,"",+N3-M3))</f>
        <v>0</v>
      </c>
      <c r="O4" s="15">
        <f t="shared" si="1"/>
        <v>0</v>
      </c>
      <c r="P4" s="15">
        <f t="shared" si="1"/>
        <v>0</v>
      </c>
      <c r="Q4" s="15">
        <f t="shared" si="1"/>
        <v>0</v>
      </c>
      <c r="R4" s="15">
        <f t="shared" si="1"/>
        <v>0</v>
      </c>
      <c r="S4" s="15">
        <f t="shared" si="1"/>
        <v>0</v>
      </c>
      <c r="T4" s="15">
        <f t="shared" si="1"/>
        <v>0</v>
      </c>
      <c r="U4" s="15">
        <f t="shared" si="1"/>
        <v>0</v>
      </c>
      <c r="V4" s="15">
        <f t="shared" si="1"/>
        <v>0</v>
      </c>
      <c r="W4" s="15">
        <f t="shared" si="1"/>
        <v>0</v>
      </c>
      <c r="X4" s="15">
        <f t="shared" si="1"/>
        <v>0</v>
      </c>
    </row>
    <row r="5" spans="1:24" s="21" customFormat="1" x14ac:dyDescent="0.25">
      <c r="A5" s="19">
        <v>12</v>
      </c>
      <c r="B5" s="20" t="s">
        <v>12</v>
      </c>
      <c r="C5" s="15"/>
      <c r="D5" s="15"/>
      <c r="E5" s="14"/>
      <c r="F5" s="16" t="str">
        <f>+IF(F3=0,"",F4/(F$2-E$2)*1000)</f>
        <v/>
      </c>
      <c r="G5" s="16" t="str">
        <f>+IF(G3=0,"",G4/(G$2-F$2)*1000)</f>
        <v/>
      </c>
      <c r="H5" s="16" t="str">
        <f t="shared" ref="H5:X5" si="2">+IF(H3=0,"",H4/(H$2-G$2)*1000)</f>
        <v/>
      </c>
      <c r="I5" s="16" t="str">
        <f t="shared" si="2"/>
        <v/>
      </c>
      <c r="J5" s="16" t="str">
        <f t="shared" si="2"/>
        <v/>
      </c>
      <c r="K5" s="16" t="str">
        <f t="shared" si="2"/>
        <v/>
      </c>
      <c r="L5" s="16" t="str">
        <f t="shared" si="2"/>
        <v/>
      </c>
      <c r="M5" s="16" t="str">
        <f t="shared" si="2"/>
        <v/>
      </c>
      <c r="N5" s="16" t="str">
        <f t="shared" si="2"/>
        <v/>
      </c>
      <c r="O5" s="16" t="str">
        <f t="shared" si="2"/>
        <v/>
      </c>
      <c r="P5" s="16" t="str">
        <f t="shared" si="2"/>
        <v/>
      </c>
      <c r="Q5" s="16" t="str">
        <f t="shared" si="2"/>
        <v/>
      </c>
      <c r="R5" s="16" t="str">
        <f t="shared" si="2"/>
        <v/>
      </c>
      <c r="S5" s="16" t="str">
        <f t="shared" si="2"/>
        <v/>
      </c>
      <c r="T5" s="16" t="str">
        <f t="shared" si="2"/>
        <v/>
      </c>
      <c r="U5" s="16" t="str">
        <f t="shared" si="2"/>
        <v/>
      </c>
      <c r="V5" s="16" t="str">
        <f t="shared" si="2"/>
        <v/>
      </c>
      <c r="W5" s="16" t="str">
        <f t="shared" si="2"/>
        <v/>
      </c>
      <c r="X5" s="16" t="str">
        <f t="shared" si="2"/>
        <v/>
      </c>
    </row>
    <row r="6" spans="1:24" s="21" customFormat="1" x14ac:dyDescent="0.25">
      <c r="A6" s="19">
        <v>13</v>
      </c>
      <c r="B6" s="20" t="s">
        <v>15</v>
      </c>
      <c r="C6" s="15"/>
      <c r="D6" s="18" t="str">
        <f>+B3</f>
        <v>R1</v>
      </c>
      <c r="E6" s="17">
        <f t="shared" ref="E6:K6" si="3">+E3-$D3</f>
        <v>0</v>
      </c>
      <c r="F6" s="17">
        <f t="shared" si="3"/>
        <v>0</v>
      </c>
      <c r="G6" s="17">
        <f t="shared" si="3"/>
        <v>0</v>
      </c>
      <c r="H6" s="17">
        <f t="shared" si="3"/>
        <v>0</v>
      </c>
      <c r="I6" s="17">
        <f t="shared" si="3"/>
        <v>0</v>
      </c>
      <c r="J6" s="17">
        <f t="shared" si="3"/>
        <v>0</v>
      </c>
      <c r="K6" s="17">
        <f t="shared" si="3"/>
        <v>0</v>
      </c>
      <c r="L6" s="17">
        <f>+L3-$D3</f>
        <v>0</v>
      </c>
      <c r="M6" s="17">
        <f>+M3-$D3</f>
        <v>0</v>
      </c>
      <c r="N6" s="17">
        <f t="shared" ref="N6:X6" si="4">+N3-$D3</f>
        <v>0</v>
      </c>
      <c r="O6" s="17">
        <f t="shared" si="4"/>
        <v>0</v>
      </c>
      <c r="P6" s="17">
        <f t="shared" si="4"/>
        <v>0</v>
      </c>
      <c r="Q6" s="17">
        <f t="shared" si="4"/>
        <v>0</v>
      </c>
      <c r="R6" s="17">
        <f t="shared" si="4"/>
        <v>0</v>
      </c>
      <c r="S6" s="17">
        <f t="shared" si="4"/>
        <v>0</v>
      </c>
      <c r="T6" s="17">
        <f t="shared" si="4"/>
        <v>0</v>
      </c>
      <c r="U6" s="17">
        <f t="shared" si="4"/>
        <v>0</v>
      </c>
      <c r="V6" s="17">
        <f t="shared" si="4"/>
        <v>0</v>
      </c>
      <c r="W6" s="17">
        <f t="shared" si="4"/>
        <v>0</v>
      </c>
      <c r="X6" s="17">
        <f t="shared" si="4"/>
        <v>0</v>
      </c>
    </row>
    <row r="7" spans="1:24" s="38" customFormat="1" ht="17.100000000000001" customHeight="1" thickBot="1" x14ac:dyDescent="0.3">
      <c r="A7" s="50">
        <v>14</v>
      </c>
      <c r="B7" s="51" t="s">
        <v>51</v>
      </c>
      <c r="C7" s="52"/>
      <c r="D7" s="52"/>
      <c r="E7" s="53"/>
      <c r="F7" s="53"/>
      <c r="G7" s="54"/>
      <c r="H7" s="55"/>
      <c r="I7" s="55"/>
      <c r="J7" s="55"/>
      <c r="K7" s="56"/>
      <c r="L7" s="55"/>
      <c r="M7" s="55"/>
      <c r="N7" s="55"/>
      <c r="O7" s="55"/>
      <c r="P7" s="55"/>
      <c r="Q7" s="57"/>
      <c r="R7" s="57"/>
      <c r="S7" s="57"/>
      <c r="T7" s="57"/>
      <c r="U7" s="57"/>
      <c r="V7" s="57"/>
      <c r="W7" s="57"/>
      <c r="X7" s="57"/>
    </row>
    <row r="8" spans="1:24" s="123" customFormat="1" ht="17.100000000000001" customHeight="1" x14ac:dyDescent="0.2">
      <c r="A8" s="120"/>
      <c r="B8" s="121"/>
      <c r="C8" s="122"/>
      <c r="D8" s="122"/>
      <c r="E8" s="120"/>
      <c r="F8" s="120"/>
      <c r="G8" s="120"/>
      <c r="H8" s="120"/>
      <c r="I8" s="120"/>
      <c r="J8" s="120"/>
      <c r="K8" s="120"/>
      <c r="L8" s="120"/>
      <c r="M8" s="120"/>
      <c r="N8" s="120"/>
      <c r="O8" s="120"/>
      <c r="P8" s="120"/>
      <c r="Q8" s="120"/>
    </row>
    <row r="9" spans="1:24" s="127" customFormat="1" ht="17.100000000000001" customHeight="1" thickBot="1" x14ac:dyDescent="0.25">
      <c r="A9" s="124"/>
      <c r="B9" s="125"/>
      <c r="C9" s="126"/>
      <c r="D9" s="126"/>
      <c r="E9" s="124"/>
      <c r="F9" s="124"/>
      <c r="G9" s="124"/>
      <c r="H9" s="124"/>
      <c r="I9" s="124"/>
      <c r="J9" s="124"/>
      <c r="K9" s="124"/>
      <c r="L9" s="124"/>
      <c r="M9" s="124"/>
      <c r="N9" s="124"/>
      <c r="O9" s="124"/>
      <c r="P9" s="124"/>
      <c r="Q9" s="124"/>
    </row>
    <row r="10" spans="1:24" s="70" customFormat="1" ht="17.100000000000001" customHeight="1" x14ac:dyDescent="0.25">
      <c r="A10" s="66"/>
      <c r="B10" s="67"/>
      <c r="C10" s="68"/>
      <c r="D10" s="68"/>
      <c r="E10" s="69"/>
      <c r="F10" s="69"/>
      <c r="G10" s="69"/>
      <c r="H10" s="69"/>
      <c r="I10" s="69"/>
      <c r="J10" s="69"/>
      <c r="K10" s="69"/>
      <c r="L10" s="69"/>
      <c r="M10" s="69"/>
      <c r="N10" s="68"/>
      <c r="O10" s="68"/>
      <c r="P10" s="68"/>
      <c r="Q10" s="68"/>
      <c r="R10" s="68"/>
      <c r="S10" s="68"/>
      <c r="T10" s="68"/>
      <c r="U10" s="68"/>
      <c r="V10" s="68"/>
      <c r="W10" s="68"/>
      <c r="X10" s="68"/>
    </row>
    <row r="11" spans="1:24" x14ac:dyDescent="0.25">
      <c r="A11" s="2">
        <v>20</v>
      </c>
      <c r="B11" s="9" t="s">
        <v>4</v>
      </c>
      <c r="C11" s="6" t="s">
        <v>10</v>
      </c>
      <c r="D11" s="4">
        <v>23</v>
      </c>
      <c r="E11" s="10">
        <v>24.8</v>
      </c>
      <c r="F11" s="11">
        <v>27</v>
      </c>
      <c r="G11" s="4">
        <v>30</v>
      </c>
      <c r="H11" s="4">
        <v>33</v>
      </c>
      <c r="I11" s="4">
        <v>31</v>
      </c>
      <c r="J11" s="4">
        <v>29.2</v>
      </c>
      <c r="K11" s="4">
        <v>30</v>
      </c>
      <c r="L11" s="4">
        <v>27.5</v>
      </c>
      <c r="M11" s="4">
        <v>25</v>
      </c>
      <c r="N11" s="4"/>
      <c r="O11" s="4"/>
      <c r="P11" s="4"/>
      <c r="Q11" s="4"/>
      <c r="R11" s="4"/>
      <c r="S11" s="4"/>
      <c r="T11" s="4"/>
      <c r="U11" s="4"/>
      <c r="V11" s="4"/>
      <c r="W11" s="4"/>
      <c r="X11" s="4"/>
    </row>
    <row r="12" spans="1:24" s="21" customFormat="1" x14ac:dyDescent="0.25">
      <c r="A12" s="22">
        <v>21</v>
      </c>
      <c r="B12" s="23" t="s">
        <v>34</v>
      </c>
      <c r="C12" s="24"/>
      <c r="D12" s="24"/>
      <c r="E12" s="14"/>
      <c r="F12" s="24">
        <f t="shared" ref="F12:X12" si="5">IF(E11=0,F11-D11,IF(F11=0,"",+F11-E11))</f>
        <v>2.1999999999999993</v>
      </c>
      <c r="G12" s="24">
        <f t="shared" si="5"/>
        <v>3</v>
      </c>
      <c r="H12" s="24">
        <f t="shared" si="5"/>
        <v>3</v>
      </c>
      <c r="I12" s="24">
        <f t="shared" si="5"/>
        <v>-2</v>
      </c>
      <c r="J12" s="24">
        <f t="shared" si="5"/>
        <v>-1.8000000000000007</v>
      </c>
      <c r="K12" s="24">
        <f t="shared" si="5"/>
        <v>0.80000000000000071</v>
      </c>
      <c r="L12" s="24">
        <f t="shared" si="5"/>
        <v>-2.5</v>
      </c>
      <c r="M12" s="24">
        <f t="shared" si="5"/>
        <v>-2.5</v>
      </c>
      <c r="N12" s="24" t="str">
        <f t="shared" si="5"/>
        <v/>
      </c>
      <c r="O12" s="24">
        <f t="shared" si="5"/>
        <v>-25</v>
      </c>
      <c r="P12" s="24">
        <f t="shared" si="5"/>
        <v>0</v>
      </c>
      <c r="Q12" s="24">
        <f t="shared" si="5"/>
        <v>0</v>
      </c>
      <c r="R12" s="24">
        <f t="shared" si="5"/>
        <v>0</v>
      </c>
      <c r="S12" s="24">
        <f t="shared" si="5"/>
        <v>0</v>
      </c>
      <c r="T12" s="24">
        <f t="shared" si="5"/>
        <v>0</v>
      </c>
      <c r="U12" s="24">
        <f t="shared" si="5"/>
        <v>0</v>
      </c>
      <c r="V12" s="24">
        <f t="shared" si="5"/>
        <v>0</v>
      </c>
      <c r="W12" s="24">
        <f t="shared" si="5"/>
        <v>0</v>
      </c>
      <c r="X12" s="24">
        <f t="shared" si="5"/>
        <v>0</v>
      </c>
    </row>
    <row r="13" spans="1:24" s="21" customFormat="1" x14ac:dyDescent="0.25">
      <c r="A13" s="22">
        <v>22</v>
      </c>
      <c r="B13" s="23" t="s">
        <v>11</v>
      </c>
      <c r="C13" s="24"/>
      <c r="D13" s="24"/>
      <c r="E13" s="14"/>
      <c r="F13" s="25" t="e">
        <f>+IF(F11=0,"",F12/(F$10-E$10)*1000)</f>
        <v>#DIV/0!</v>
      </c>
      <c r="G13" s="26" t="e">
        <f t="shared" ref="G13:X13" si="6">+IF(G11=0,"",G12/(G$10-F$10)*1000)</f>
        <v>#DIV/0!</v>
      </c>
      <c r="H13" s="26" t="e">
        <f t="shared" si="6"/>
        <v>#DIV/0!</v>
      </c>
      <c r="I13" s="26" t="e">
        <f t="shared" si="6"/>
        <v>#DIV/0!</v>
      </c>
      <c r="J13" s="26" t="e">
        <f t="shared" si="6"/>
        <v>#DIV/0!</v>
      </c>
      <c r="K13" s="26" t="e">
        <f t="shared" si="6"/>
        <v>#DIV/0!</v>
      </c>
      <c r="L13" s="26" t="e">
        <f t="shared" si="6"/>
        <v>#DIV/0!</v>
      </c>
      <c r="M13" s="26" t="e">
        <f t="shared" si="6"/>
        <v>#DIV/0!</v>
      </c>
      <c r="N13" s="26" t="str">
        <f t="shared" si="6"/>
        <v/>
      </c>
      <c r="O13" s="26" t="str">
        <f t="shared" si="6"/>
        <v/>
      </c>
      <c r="P13" s="26" t="str">
        <f t="shared" si="6"/>
        <v/>
      </c>
      <c r="Q13" s="26" t="str">
        <f t="shared" si="6"/>
        <v/>
      </c>
      <c r="R13" s="26" t="str">
        <f t="shared" si="6"/>
        <v/>
      </c>
      <c r="S13" s="26" t="str">
        <f t="shared" si="6"/>
        <v/>
      </c>
      <c r="T13" s="26" t="str">
        <f t="shared" si="6"/>
        <v/>
      </c>
      <c r="U13" s="26" t="str">
        <f t="shared" si="6"/>
        <v/>
      </c>
      <c r="V13" s="26" t="str">
        <f t="shared" si="6"/>
        <v/>
      </c>
      <c r="W13" s="26" t="str">
        <f t="shared" si="6"/>
        <v/>
      </c>
      <c r="X13" s="26" t="str">
        <f t="shared" si="6"/>
        <v/>
      </c>
    </row>
    <row r="14" spans="1:24" s="21" customFormat="1" x14ac:dyDescent="0.25">
      <c r="A14" s="22">
        <v>23</v>
      </c>
      <c r="B14" s="23" t="s">
        <v>16</v>
      </c>
      <c r="C14" s="24"/>
      <c r="D14" s="27" t="str">
        <f>+B11</f>
        <v>R2</v>
      </c>
      <c r="E14" s="17">
        <f t="shared" ref="E14:X14" si="7">+E11-$D11</f>
        <v>1.8000000000000007</v>
      </c>
      <c r="F14" s="17">
        <f t="shared" si="7"/>
        <v>4</v>
      </c>
      <c r="G14" s="17">
        <f t="shared" si="7"/>
        <v>7</v>
      </c>
      <c r="H14" s="17">
        <f t="shared" si="7"/>
        <v>10</v>
      </c>
      <c r="I14" s="17">
        <f t="shared" si="7"/>
        <v>8</v>
      </c>
      <c r="J14" s="17">
        <f t="shared" si="7"/>
        <v>6.1999999999999993</v>
      </c>
      <c r="K14" s="17">
        <f t="shared" si="7"/>
        <v>7</v>
      </c>
      <c r="L14" s="17">
        <f t="shared" si="7"/>
        <v>4.5</v>
      </c>
      <c r="M14" s="17">
        <f t="shared" si="7"/>
        <v>2</v>
      </c>
      <c r="N14" s="17">
        <f t="shared" si="7"/>
        <v>-23</v>
      </c>
      <c r="O14" s="17">
        <f t="shared" si="7"/>
        <v>-23</v>
      </c>
      <c r="P14" s="17">
        <f t="shared" si="7"/>
        <v>-23</v>
      </c>
      <c r="Q14" s="17">
        <f t="shared" si="7"/>
        <v>-23</v>
      </c>
      <c r="R14" s="17">
        <f t="shared" si="7"/>
        <v>-23</v>
      </c>
      <c r="S14" s="17">
        <f t="shared" si="7"/>
        <v>-23</v>
      </c>
      <c r="T14" s="17">
        <f t="shared" si="7"/>
        <v>-23</v>
      </c>
      <c r="U14" s="17">
        <f t="shared" si="7"/>
        <v>-23</v>
      </c>
      <c r="V14" s="17">
        <f t="shared" si="7"/>
        <v>-23</v>
      </c>
      <c r="W14" s="17">
        <f t="shared" si="7"/>
        <v>-23</v>
      </c>
      <c r="X14" s="17">
        <f t="shared" si="7"/>
        <v>-23</v>
      </c>
    </row>
    <row r="15" spans="1:24" s="53" customFormat="1" ht="17.100000000000001" customHeight="1" x14ac:dyDescent="0.25">
      <c r="A15" s="77">
        <v>24</v>
      </c>
      <c r="B15" s="78" t="s">
        <v>18</v>
      </c>
      <c r="C15" s="52" t="s">
        <v>99</v>
      </c>
      <c r="D15" s="52" t="s">
        <v>124</v>
      </c>
      <c r="E15" s="53" t="s">
        <v>134</v>
      </c>
      <c r="F15" s="79" t="s">
        <v>127</v>
      </c>
      <c r="G15" s="80" t="s">
        <v>135</v>
      </c>
      <c r="H15" s="79"/>
      <c r="I15" s="79"/>
      <c r="J15" s="79"/>
      <c r="K15" s="79"/>
      <c r="L15" s="79" t="s">
        <v>141</v>
      </c>
      <c r="M15" s="79"/>
      <c r="N15" s="79"/>
      <c r="O15" s="79"/>
      <c r="P15" s="79"/>
      <c r="Q15" s="79"/>
      <c r="R15" s="79"/>
      <c r="S15" s="79"/>
      <c r="T15" s="79"/>
      <c r="U15" s="79"/>
      <c r="V15" s="79"/>
      <c r="W15" s="79"/>
      <c r="X15" s="79"/>
    </row>
    <row r="16" spans="1:24" s="128" customFormat="1" ht="17.100000000000001" customHeight="1" x14ac:dyDescent="0.2">
      <c r="B16" s="129" t="s">
        <v>126</v>
      </c>
      <c r="C16" s="130"/>
      <c r="D16" s="130"/>
      <c r="G16" s="128" t="s">
        <v>136</v>
      </c>
      <c r="H16" s="128" t="s">
        <v>98</v>
      </c>
      <c r="I16" s="128" t="s">
        <v>139</v>
      </c>
      <c r="J16" s="128" t="s">
        <v>142</v>
      </c>
      <c r="K16" s="128" t="s">
        <v>140</v>
      </c>
    </row>
    <row r="17" spans="1:24" s="131" customFormat="1" ht="17.100000000000001" customHeight="1" thickBot="1" x14ac:dyDescent="0.25">
      <c r="B17" s="132"/>
      <c r="C17" s="133"/>
      <c r="D17" s="133"/>
      <c r="E17" s="131" t="s">
        <v>129</v>
      </c>
      <c r="F17" s="131" t="s">
        <v>133</v>
      </c>
      <c r="G17" s="131" t="s">
        <v>137</v>
      </c>
      <c r="H17" s="131" t="s">
        <v>144</v>
      </c>
    </row>
    <row r="18" spans="1:24" s="45" customFormat="1" ht="17.100000000000001" customHeight="1" x14ac:dyDescent="0.25">
      <c r="A18" s="39"/>
      <c r="B18" s="40"/>
      <c r="C18" s="41"/>
      <c r="D18" s="41"/>
      <c r="E18" s="42">
        <v>45173</v>
      </c>
      <c r="F18" s="43">
        <v>45187</v>
      </c>
      <c r="G18" s="43">
        <v>45190</v>
      </c>
      <c r="H18" s="43">
        <v>45226</v>
      </c>
      <c r="I18" s="43">
        <v>45247</v>
      </c>
      <c r="J18" s="43">
        <v>45266</v>
      </c>
      <c r="K18" s="43">
        <v>45287</v>
      </c>
      <c r="L18" s="43">
        <v>45330</v>
      </c>
      <c r="M18" s="43">
        <v>45372</v>
      </c>
      <c r="N18" s="42">
        <f t="shared" ref="N18:X18" si="8">+N2</f>
        <v>0</v>
      </c>
      <c r="O18" s="42">
        <f t="shared" si="8"/>
        <v>0</v>
      </c>
      <c r="P18" s="42">
        <f t="shared" si="8"/>
        <v>0</v>
      </c>
      <c r="Q18" s="42">
        <f t="shared" si="8"/>
        <v>0</v>
      </c>
      <c r="R18" s="42">
        <f t="shared" si="8"/>
        <v>0</v>
      </c>
      <c r="S18" s="42">
        <f t="shared" si="8"/>
        <v>0</v>
      </c>
      <c r="T18" s="42">
        <f t="shared" si="8"/>
        <v>0</v>
      </c>
      <c r="U18" s="42">
        <f t="shared" si="8"/>
        <v>0</v>
      </c>
      <c r="V18" s="42">
        <f t="shared" si="8"/>
        <v>0</v>
      </c>
      <c r="W18" s="42">
        <f t="shared" si="8"/>
        <v>0</v>
      </c>
      <c r="X18" s="42">
        <f t="shared" si="8"/>
        <v>0</v>
      </c>
    </row>
    <row r="19" spans="1:24" s="49" customFormat="1" ht="17.100000000000001" customHeight="1" x14ac:dyDescent="0.25">
      <c r="A19" s="46">
        <v>30</v>
      </c>
      <c r="B19" s="47" t="s">
        <v>5</v>
      </c>
      <c r="C19" s="13" t="s">
        <v>149</v>
      </c>
      <c r="D19" s="13">
        <v>42</v>
      </c>
      <c r="E19" s="12">
        <v>48</v>
      </c>
      <c r="F19" s="13">
        <v>50.5</v>
      </c>
      <c r="G19" s="13">
        <v>53</v>
      </c>
      <c r="H19" s="13">
        <v>57</v>
      </c>
      <c r="I19" s="13">
        <v>56</v>
      </c>
      <c r="J19" s="13">
        <v>54</v>
      </c>
      <c r="K19" s="13">
        <v>30.5</v>
      </c>
      <c r="L19" s="13">
        <v>29</v>
      </c>
      <c r="M19" s="13"/>
      <c r="N19" s="13"/>
      <c r="O19" s="13"/>
      <c r="P19" s="13"/>
      <c r="Q19" s="13"/>
      <c r="R19" s="13"/>
      <c r="S19" s="13"/>
      <c r="T19" s="13"/>
      <c r="U19" s="13"/>
      <c r="V19" s="13"/>
      <c r="W19" s="13"/>
      <c r="X19" s="13"/>
    </row>
    <row r="20" spans="1:24" s="21" customFormat="1" x14ac:dyDescent="0.25">
      <c r="A20" s="19">
        <v>31</v>
      </c>
      <c r="B20" s="20" t="s">
        <v>35</v>
      </c>
      <c r="C20" s="15"/>
      <c r="D20" s="15"/>
      <c r="E20" s="14"/>
      <c r="F20" s="15">
        <f t="shared" ref="F20:X20" si="9">IF(E19=0,F19-D19,IF(F19=0,"",+F19-E19))</f>
        <v>2.5</v>
      </c>
      <c r="G20" s="15">
        <f t="shared" si="9"/>
        <v>2.5</v>
      </c>
      <c r="H20" s="15">
        <f t="shared" si="9"/>
        <v>4</v>
      </c>
      <c r="I20" s="15">
        <f t="shared" si="9"/>
        <v>-1</v>
      </c>
      <c r="J20" s="15">
        <f t="shared" si="9"/>
        <v>-2</v>
      </c>
      <c r="K20" s="15">
        <f t="shared" si="9"/>
        <v>-23.5</v>
      </c>
      <c r="L20" s="15">
        <f t="shared" si="9"/>
        <v>-1.5</v>
      </c>
      <c r="M20" s="15" t="str">
        <f t="shared" si="9"/>
        <v/>
      </c>
      <c r="N20" s="15">
        <f t="shared" si="9"/>
        <v>-29</v>
      </c>
      <c r="O20" s="15">
        <f t="shared" si="9"/>
        <v>0</v>
      </c>
      <c r="P20" s="15">
        <f t="shared" si="9"/>
        <v>0</v>
      </c>
      <c r="Q20" s="15">
        <f t="shared" si="9"/>
        <v>0</v>
      </c>
      <c r="R20" s="15">
        <f t="shared" si="9"/>
        <v>0</v>
      </c>
      <c r="S20" s="15">
        <f t="shared" si="9"/>
        <v>0</v>
      </c>
      <c r="T20" s="15">
        <f t="shared" si="9"/>
        <v>0</v>
      </c>
      <c r="U20" s="15">
        <f t="shared" si="9"/>
        <v>0</v>
      </c>
      <c r="V20" s="15">
        <f t="shared" si="9"/>
        <v>0</v>
      </c>
      <c r="W20" s="15">
        <f t="shared" si="9"/>
        <v>0</v>
      </c>
      <c r="X20" s="15">
        <f t="shared" si="9"/>
        <v>0</v>
      </c>
    </row>
    <row r="21" spans="1:24" s="21" customFormat="1" x14ac:dyDescent="0.25">
      <c r="A21" s="19">
        <v>32</v>
      </c>
      <c r="B21" s="20" t="s">
        <v>13</v>
      </c>
      <c r="C21" s="15"/>
      <c r="D21" s="15"/>
      <c r="E21" s="14"/>
      <c r="F21" s="16">
        <f>+IF(F19=0,"",F20/(F$18-E$18)*1000)</f>
        <v>178.57142857142858</v>
      </c>
      <c r="G21" s="16">
        <f t="shared" ref="G21:X21" si="10">+IF(G19=0,"",G20/(G$18-F$18)*1000)</f>
        <v>833.33333333333337</v>
      </c>
      <c r="H21" s="16">
        <f t="shared" si="10"/>
        <v>111.1111111111111</v>
      </c>
      <c r="I21" s="16">
        <f t="shared" si="10"/>
        <v>-47.619047619047613</v>
      </c>
      <c r="J21" s="16">
        <f t="shared" si="10"/>
        <v>-105.26315789473684</v>
      </c>
      <c r="K21" s="16">
        <f t="shared" si="10"/>
        <v>-1119.047619047619</v>
      </c>
      <c r="L21" s="16">
        <f t="shared" si="10"/>
        <v>-34.883720930232556</v>
      </c>
      <c r="M21" s="16" t="str">
        <f t="shared" si="10"/>
        <v/>
      </c>
      <c r="N21" s="16" t="str">
        <f t="shared" si="10"/>
        <v/>
      </c>
      <c r="O21" s="16" t="str">
        <f t="shared" si="10"/>
        <v/>
      </c>
      <c r="P21" s="16" t="str">
        <f t="shared" si="10"/>
        <v/>
      </c>
      <c r="Q21" s="16" t="str">
        <f t="shared" si="10"/>
        <v/>
      </c>
      <c r="R21" s="16" t="str">
        <f t="shared" si="10"/>
        <v/>
      </c>
      <c r="S21" s="16" t="str">
        <f t="shared" si="10"/>
        <v/>
      </c>
      <c r="T21" s="16" t="str">
        <f t="shared" si="10"/>
        <v/>
      </c>
      <c r="U21" s="16" t="str">
        <f t="shared" si="10"/>
        <v/>
      </c>
      <c r="V21" s="16" t="str">
        <f t="shared" si="10"/>
        <v/>
      </c>
      <c r="W21" s="16" t="str">
        <f t="shared" si="10"/>
        <v/>
      </c>
      <c r="X21" s="16" t="str">
        <f t="shared" si="10"/>
        <v/>
      </c>
    </row>
    <row r="22" spans="1:24" s="21" customFormat="1" x14ac:dyDescent="0.25">
      <c r="A22" s="19">
        <v>33</v>
      </c>
      <c r="B22" s="20" t="s">
        <v>17</v>
      </c>
      <c r="C22" s="15"/>
      <c r="D22" s="18" t="str">
        <f>+B19</f>
        <v>R3</v>
      </c>
      <c r="E22" s="17">
        <f t="shared" ref="E22:X22" si="11">+E19-$D19</f>
        <v>6</v>
      </c>
      <c r="F22" s="17">
        <f t="shared" si="11"/>
        <v>8.5</v>
      </c>
      <c r="G22" s="17">
        <f t="shared" si="11"/>
        <v>11</v>
      </c>
      <c r="H22" s="17">
        <f t="shared" si="11"/>
        <v>15</v>
      </c>
      <c r="I22" s="17">
        <f t="shared" si="11"/>
        <v>14</v>
      </c>
      <c r="J22" s="17">
        <f t="shared" si="11"/>
        <v>12</v>
      </c>
      <c r="K22" s="17">
        <f t="shared" si="11"/>
        <v>-11.5</v>
      </c>
      <c r="L22" s="17">
        <f t="shared" si="11"/>
        <v>-13</v>
      </c>
      <c r="M22" s="17">
        <f t="shared" si="11"/>
        <v>-42</v>
      </c>
      <c r="N22" s="17">
        <f t="shared" si="11"/>
        <v>-42</v>
      </c>
      <c r="O22" s="17">
        <f t="shared" si="11"/>
        <v>-42</v>
      </c>
      <c r="P22" s="17">
        <f t="shared" si="11"/>
        <v>-42</v>
      </c>
      <c r="Q22" s="17">
        <f t="shared" si="11"/>
        <v>-42</v>
      </c>
      <c r="R22" s="17">
        <f t="shared" si="11"/>
        <v>-42</v>
      </c>
      <c r="S22" s="17">
        <f t="shared" si="11"/>
        <v>-42</v>
      </c>
      <c r="T22" s="17">
        <f t="shared" si="11"/>
        <v>-42</v>
      </c>
      <c r="U22" s="17">
        <f t="shared" si="11"/>
        <v>-42</v>
      </c>
      <c r="V22" s="17">
        <f t="shared" si="11"/>
        <v>-42</v>
      </c>
      <c r="W22" s="17">
        <f t="shared" si="11"/>
        <v>-42</v>
      </c>
      <c r="X22" s="17">
        <f t="shared" si="11"/>
        <v>-42</v>
      </c>
    </row>
    <row r="23" spans="1:24" s="53" customFormat="1" ht="17.100000000000001" customHeight="1" x14ac:dyDescent="0.25">
      <c r="A23" s="50">
        <v>34</v>
      </c>
      <c r="B23" s="51" t="s">
        <v>18</v>
      </c>
      <c r="C23" s="52" t="s">
        <v>99</v>
      </c>
      <c r="D23" s="52" t="s">
        <v>125</v>
      </c>
      <c r="F23" s="53" t="s">
        <v>145</v>
      </c>
      <c r="G23" s="53" t="s">
        <v>145</v>
      </c>
      <c r="H23" s="53" t="s">
        <v>127</v>
      </c>
      <c r="M23" s="81"/>
      <c r="N23" s="55"/>
      <c r="O23" s="81"/>
      <c r="P23" s="55"/>
      <c r="Q23" s="81"/>
      <c r="R23" s="55"/>
      <c r="S23" s="81"/>
      <c r="T23" s="55"/>
      <c r="U23" s="81"/>
      <c r="V23" s="55"/>
      <c r="W23" s="81"/>
      <c r="X23" s="55"/>
    </row>
    <row r="24" spans="1:24" s="137" customFormat="1" ht="17.100000000000001" customHeight="1" x14ac:dyDescent="0.2">
      <c r="A24" s="134"/>
      <c r="B24" s="135" t="s">
        <v>146</v>
      </c>
      <c r="C24" s="136"/>
      <c r="D24" s="136"/>
      <c r="E24" s="134"/>
      <c r="F24" s="134" t="s">
        <v>100</v>
      </c>
      <c r="G24" s="134"/>
      <c r="H24" s="134" t="s">
        <v>63</v>
      </c>
      <c r="I24" s="134" t="s">
        <v>78</v>
      </c>
      <c r="J24" s="134" t="s">
        <v>73</v>
      </c>
      <c r="K24" s="134" t="s">
        <v>74</v>
      </c>
      <c r="L24" s="134" t="s">
        <v>117</v>
      </c>
      <c r="M24" s="134"/>
      <c r="N24" s="134"/>
      <c r="O24" s="134"/>
      <c r="P24" s="134"/>
      <c r="Q24" s="134"/>
    </row>
    <row r="25" spans="1:24" s="141" customFormat="1" ht="17.100000000000001" customHeight="1" thickBot="1" x14ac:dyDescent="0.25">
      <c r="A25" s="138"/>
      <c r="B25" s="139"/>
      <c r="C25" s="140"/>
      <c r="D25" s="140"/>
      <c r="E25" s="138"/>
      <c r="F25" s="138" t="s">
        <v>148</v>
      </c>
      <c r="G25" s="138"/>
      <c r="H25" s="138" t="s">
        <v>147</v>
      </c>
      <c r="I25" s="138"/>
      <c r="J25" s="138"/>
      <c r="K25" s="138"/>
      <c r="L25" s="138"/>
      <c r="M25" s="138"/>
      <c r="N25" s="138"/>
      <c r="O25" s="138"/>
      <c r="P25" s="138"/>
      <c r="Q25" s="138"/>
    </row>
    <row r="26" spans="1:24" s="70" customFormat="1" ht="17.100000000000001" customHeight="1" x14ac:dyDescent="0.25">
      <c r="A26" s="66"/>
      <c r="B26" s="67"/>
      <c r="C26" s="68"/>
      <c r="D26" s="68"/>
      <c r="E26" s="69">
        <v>45173</v>
      </c>
      <c r="F26" s="69">
        <v>45187</v>
      </c>
      <c r="G26" s="69">
        <v>45190</v>
      </c>
      <c r="H26" s="69">
        <v>45226</v>
      </c>
      <c r="I26" s="69">
        <v>45247</v>
      </c>
      <c r="J26" s="69">
        <v>45266</v>
      </c>
      <c r="K26" s="69">
        <v>45287</v>
      </c>
      <c r="L26" s="69">
        <v>45330</v>
      </c>
      <c r="M26" s="69">
        <v>45372</v>
      </c>
      <c r="N26" s="68"/>
      <c r="O26" s="68"/>
      <c r="P26" s="68"/>
      <c r="Q26" s="68"/>
      <c r="R26" s="68"/>
      <c r="S26" s="68"/>
      <c r="T26" s="68"/>
      <c r="U26" s="68"/>
      <c r="V26" s="68"/>
      <c r="W26" s="68"/>
      <c r="X26" s="68"/>
    </row>
    <row r="27" spans="1:24" s="49" customFormat="1" ht="17.100000000000001" customHeight="1" x14ac:dyDescent="0.25">
      <c r="A27" s="83">
        <v>40</v>
      </c>
      <c r="B27" s="84" t="s">
        <v>6</v>
      </c>
      <c r="C27" s="85" t="s">
        <v>9</v>
      </c>
      <c r="D27" s="85">
        <v>23</v>
      </c>
      <c r="E27" s="12">
        <v>25.5</v>
      </c>
      <c r="F27" s="85">
        <v>26.5</v>
      </c>
      <c r="G27" s="85">
        <v>30.2</v>
      </c>
      <c r="H27" s="85">
        <v>29.5</v>
      </c>
      <c r="I27" s="85">
        <v>28.7</v>
      </c>
      <c r="J27" s="85">
        <v>28.2</v>
      </c>
      <c r="K27" s="85">
        <v>29</v>
      </c>
      <c r="L27" s="85">
        <v>28</v>
      </c>
      <c r="M27" s="85">
        <v>26</v>
      </c>
      <c r="N27" s="85"/>
      <c r="O27" s="85"/>
      <c r="P27" s="85"/>
      <c r="Q27" s="85"/>
      <c r="R27" s="85"/>
      <c r="S27" s="85"/>
      <c r="T27" s="85"/>
      <c r="U27" s="85"/>
      <c r="V27" s="85"/>
      <c r="W27" s="85"/>
      <c r="X27" s="85"/>
    </row>
    <row r="28" spans="1:24" s="21" customFormat="1" x14ac:dyDescent="0.25">
      <c r="A28" s="22">
        <v>41</v>
      </c>
      <c r="B28" s="23" t="s">
        <v>36</v>
      </c>
      <c r="C28" s="24"/>
      <c r="D28" s="24"/>
      <c r="E28" s="14"/>
      <c r="F28" s="24">
        <f t="shared" ref="F28:X28" si="12">IF(E27=0,F27-D27,IF(F27=0,"",+F27-E27))</f>
        <v>1</v>
      </c>
      <c r="G28" s="24">
        <f t="shared" si="12"/>
        <v>3.6999999999999993</v>
      </c>
      <c r="H28" s="24">
        <f t="shared" si="12"/>
        <v>-0.69999999999999929</v>
      </c>
      <c r="I28" s="24">
        <f t="shared" si="12"/>
        <v>-0.80000000000000071</v>
      </c>
      <c r="J28" s="24">
        <f t="shared" si="12"/>
        <v>-0.5</v>
      </c>
      <c r="K28" s="24">
        <f t="shared" si="12"/>
        <v>0.80000000000000071</v>
      </c>
      <c r="L28" s="24">
        <f t="shared" si="12"/>
        <v>-1</v>
      </c>
      <c r="M28" s="24">
        <f t="shared" si="12"/>
        <v>-2</v>
      </c>
      <c r="N28" s="24" t="str">
        <f t="shared" si="12"/>
        <v/>
      </c>
      <c r="O28" s="24">
        <f t="shared" si="12"/>
        <v>-26</v>
      </c>
      <c r="P28" s="24">
        <f t="shared" si="12"/>
        <v>0</v>
      </c>
      <c r="Q28" s="24">
        <f t="shared" si="12"/>
        <v>0</v>
      </c>
      <c r="R28" s="24">
        <f t="shared" si="12"/>
        <v>0</v>
      </c>
      <c r="S28" s="24">
        <f t="shared" si="12"/>
        <v>0</v>
      </c>
      <c r="T28" s="24">
        <f t="shared" si="12"/>
        <v>0</v>
      </c>
      <c r="U28" s="24">
        <f t="shared" si="12"/>
        <v>0</v>
      </c>
      <c r="V28" s="24">
        <f t="shared" si="12"/>
        <v>0</v>
      </c>
      <c r="W28" s="24">
        <f t="shared" si="12"/>
        <v>0</v>
      </c>
      <c r="X28" s="24">
        <f t="shared" si="12"/>
        <v>0</v>
      </c>
    </row>
    <row r="29" spans="1:24" s="21" customFormat="1" x14ac:dyDescent="0.25">
      <c r="A29" s="22">
        <v>42</v>
      </c>
      <c r="B29" s="23" t="s">
        <v>14</v>
      </c>
      <c r="C29" s="24"/>
      <c r="D29" s="24"/>
      <c r="E29" s="14"/>
      <c r="F29" s="26">
        <f>+IF(F27=0,"",F28/(F$26-E$26)*1000)</f>
        <v>71.428571428571431</v>
      </c>
      <c r="G29" s="26">
        <f t="shared" ref="G29:X29" si="13">+IF(G27=0,"",G28/(G$26-F$26)*1000)</f>
        <v>1233.3333333333333</v>
      </c>
      <c r="H29" s="26">
        <f t="shared" si="13"/>
        <v>-19.444444444444425</v>
      </c>
      <c r="I29" s="26">
        <f t="shared" si="13"/>
        <v>-38.095238095238123</v>
      </c>
      <c r="J29" s="26">
        <f t="shared" si="13"/>
        <v>-26.315789473684209</v>
      </c>
      <c r="K29" s="26">
        <f t="shared" si="13"/>
        <v>38.095238095238123</v>
      </c>
      <c r="L29" s="26">
        <f t="shared" si="13"/>
        <v>-23.255813953488371</v>
      </c>
      <c r="M29" s="26">
        <f t="shared" si="13"/>
        <v>-47.619047619047613</v>
      </c>
      <c r="N29" s="26" t="str">
        <f t="shared" si="13"/>
        <v/>
      </c>
      <c r="O29" s="26" t="str">
        <f t="shared" si="13"/>
        <v/>
      </c>
      <c r="P29" s="26" t="str">
        <f t="shared" si="13"/>
        <v/>
      </c>
      <c r="Q29" s="26" t="str">
        <f t="shared" si="13"/>
        <v/>
      </c>
      <c r="R29" s="26" t="str">
        <f t="shared" si="13"/>
        <v/>
      </c>
      <c r="S29" s="26" t="str">
        <f t="shared" si="13"/>
        <v/>
      </c>
      <c r="T29" s="26" t="str">
        <f t="shared" si="13"/>
        <v/>
      </c>
      <c r="U29" s="26" t="str">
        <f t="shared" si="13"/>
        <v/>
      </c>
      <c r="V29" s="26" t="str">
        <f t="shared" si="13"/>
        <v/>
      </c>
      <c r="W29" s="26" t="str">
        <f t="shared" si="13"/>
        <v/>
      </c>
      <c r="X29" s="26" t="str">
        <f t="shared" si="13"/>
        <v/>
      </c>
    </row>
    <row r="30" spans="1:24" s="21" customFormat="1" x14ac:dyDescent="0.25">
      <c r="A30" s="22">
        <v>43</v>
      </c>
      <c r="B30" s="23" t="s">
        <v>19</v>
      </c>
      <c r="C30" s="24"/>
      <c r="D30" s="28" t="str">
        <f>+B27</f>
        <v>R4</v>
      </c>
      <c r="E30" s="17">
        <f t="shared" ref="E30:X30" si="14">+E27-$D27</f>
        <v>2.5</v>
      </c>
      <c r="F30" s="17">
        <f t="shared" si="14"/>
        <v>3.5</v>
      </c>
      <c r="G30" s="17">
        <f t="shared" si="14"/>
        <v>7.1999999999999993</v>
      </c>
      <c r="H30" s="17">
        <f t="shared" si="14"/>
        <v>6.5</v>
      </c>
      <c r="I30" s="17">
        <f t="shared" si="14"/>
        <v>5.6999999999999993</v>
      </c>
      <c r="J30" s="17">
        <f t="shared" si="14"/>
        <v>5.1999999999999993</v>
      </c>
      <c r="K30" s="17">
        <f t="shared" si="14"/>
        <v>6</v>
      </c>
      <c r="L30" s="17">
        <f t="shared" si="14"/>
        <v>5</v>
      </c>
      <c r="M30" s="17">
        <f t="shared" si="14"/>
        <v>3</v>
      </c>
      <c r="N30" s="17">
        <f t="shared" si="14"/>
        <v>-23</v>
      </c>
      <c r="O30" s="17">
        <f t="shared" si="14"/>
        <v>-23</v>
      </c>
      <c r="P30" s="17">
        <f t="shared" si="14"/>
        <v>-23</v>
      </c>
      <c r="Q30" s="17">
        <f t="shared" si="14"/>
        <v>-23</v>
      </c>
      <c r="R30" s="17">
        <f t="shared" si="14"/>
        <v>-23</v>
      </c>
      <c r="S30" s="17">
        <f t="shared" si="14"/>
        <v>-23</v>
      </c>
      <c r="T30" s="17">
        <f t="shared" si="14"/>
        <v>-23</v>
      </c>
      <c r="U30" s="17">
        <f t="shared" si="14"/>
        <v>-23</v>
      </c>
      <c r="V30" s="17">
        <f t="shared" si="14"/>
        <v>-23</v>
      </c>
      <c r="W30" s="17">
        <f t="shared" si="14"/>
        <v>-23</v>
      </c>
      <c r="X30" s="17">
        <f t="shared" si="14"/>
        <v>-23</v>
      </c>
    </row>
    <row r="31" spans="1:24" s="53" customFormat="1" ht="17.100000000000001" customHeight="1" x14ac:dyDescent="0.25">
      <c r="A31" s="77">
        <v>44</v>
      </c>
      <c r="B31" s="78" t="s">
        <v>18</v>
      </c>
      <c r="C31" s="79"/>
      <c r="D31" s="79"/>
      <c r="E31" s="52" t="s">
        <v>99</v>
      </c>
      <c r="F31" s="79" t="s">
        <v>101</v>
      </c>
      <c r="G31" s="80">
        <v>45047</v>
      </c>
      <c r="H31" s="79"/>
      <c r="I31" s="79" t="s">
        <v>78</v>
      </c>
      <c r="J31" s="79" t="s">
        <v>75</v>
      </c>
      <c r="K31" s="82" t="s">
        <v>76</v>
      </c>
      <c r="L31" s="79" t="s">
        <v>116</v>
      </c>
      <c r="M31" s="79"/>
      <c r="N31" s="79"/>
      <c r="O31" s="79"/>
      <c r="P31" s="79"/>
      <c r="Q31" s="79"/>
      <c r="R31" s="79"/>
      <c r="S31" s="79"/>
      <c r="T31" s="79"/>
      <c r="U31" s="79"/>
      <c r="V31" s="79"/>
      <c r="W31" s="79"/>
      <c r="X31" s="79"/>
    </row>
    <row r="32" spans="1:24" s="61" customFormat="1" ht="17.100000000000001" customHeight="1" x14ac:dyDescent="0.2">
      <c r="A32" s="71"/>
      <c r="B32" s="72"/>
      <c r="C32" s="73"/>
      <c r="D32" s="73"/>
      <c r="E32" s="71"/>
      <c r="F32" s="71"/>
      <c r="G32" s="71"/>
      <c r="H32" s="71"/>
      <c r="I32" s="71"/>
      <c r="J32" s="71"/>
      <c r="K32" s="71"/>
      <c r="L32" s="71"/>
      <c r="M32" s="71"/>
      <c r="N32" s="71"/>
      <c r="O32" s="71"/>
      <c r="P32" s="71"/>
      <c r="Q32" s="71"/>
      <c r="R32" s="71"/>
      <c r="S32" s="71"/>
      <c r="T32" s="71"/>
      <c r="U32" s="71"/>
      <c r="V32" s="71"/>
      <c r="W32" s="71"/>
      <c r="X32" s="71"/>
    </row>
    <row r="33" spans="1:24" s="65" customFormat="1" ht="17.100000000000001" customHeight="1" thickBot="1" x14ac:dyDescent="0.25">
      <c r="A33" s="74"/>
      <c r="B33" s="75"/>
      <c r="C33" s="76"/>
      <c r="D33" s="76"/>
      <c r="E33" s="74"/>
      <c r="F33" s="74"/>
      <c r="G33" s="74"/>
      <c r="H33" s="74"/>
      <c r="I33" s="74"/>
      <c r="J33" s="74"/>
      <c r="K33" s="74"/>
      <c r="L33" s="74"/>
      <c r="M33" s="74"/>
      <c r="N33" s="74"/>
      <c r="O33" s="74"/>
      <c r="P33" s="74"/>
      <c r="Q33" s="74"/>
      <c r="R33" s="74"/>
      <c r="S33" s="74"/>
      <c r="T33" s="74"/>
      <c r="U33" s="74"/>
      <c r="V33" s="74"/>
      <c r="W33" s="74"/>
      <c r="X33" s="74"/>
    </row>
    <row r="34" spans="1:24" s="45" customFormat="1" ht="17.100000000000001" customHeight="1" x14ac:dyDescent="0.25">
      <c r="A34" s="39"/>
      <c r="B34" s="40"/>
      <c r="C34" s="41"/>
      <c r="D34" s="41"/>
      <c r="E34" s="42">
        <v>45173</v>
      </c>
      <c r="F34" s="43">
        <v>45187</v>
      </c>
      <c r="G34" s="43">
        <v>45190</v>
      </c>
      <c r="H34" s="43">
        <v>45226</v>
      </c>
      <c r="I34" s="43">
        <v>45247</v>
      </c>
      <c r="J34" s="43">
        <v>45266</v>
      </c>
      <c r="K34" s="43">
        <v>45287</v>
      </c>
      <c r="L34" s="43">
        <v>45330</v>
      </c>
      <c r="M34" s="43">
        <v>45372</v>
      </c>
      <c r="N34" s="44"/>
      <c r="O34" s="44"/>
      <c r="P34" s="44"/>
      <c r="Q34" s="44"/>
      <c r="R34" s="44"/>
      <c r="S34" s="44"/>
      <c r="T34" s="44"/>
      <c r="U34" s="44"/>
      <c r="V34" s="44"/>
      <c r="W34" s="44"/>
      <c r="X34" s="44"/>
    </row>
    <row r="35" spans="1:24" s="49" customFormat="1" ht="17.100000000000001" customHeight="1" x14ac:dyDescent="0.25">
      <c r="A35" s="46">
        <v>50</v>
      </c>
      <c r="B35" s="47" t="s">
        <v>7</v>
      </c>
      <c r="C35" s="13" t="s">
        <v>9</v>
      </c>
      <c r="D35" s="13">
        <v>23</v>
      </c>
      <c r="E35" s="12">
        <v>24</v>
      </c>
      <c r="F35" s="13">
        <v>30</v>
      </c>
      <c r="G35" s="13">
        <v>31</v>
      </c>
      <c r="H35" s="13">
        <v>28.5</v>
      </c>
      <c r="I35" s="13">
        <v>29</v>
      </c>
      <c r="J35" s="13">
        <v>27.5</v>
      </c>
      <c r="K35" s="13">
        <v>28.7</v>
      </c>
      <c r="L35" s="13">
        <v>28</v>
      </c>
      <c r="M35" s="13"/>
      <c r="N35" s="13"/>
      <c r="O35" s="13"/>
      <c r="P35" s="13"/>
      <c r="Q35" s="13"/>
      <c r="R35" s="13"/>
      <c r="S35" s="13"/>
      <c r="T35" s="13"/>
      <c r="U35" s="13"/>
      <c r="V35" s="13"/>
      <c r="W35" s="13"/>
      <c r="X35" s="13"/>
    </row>
    <row r="36" spans="1:24" s="21" customFormat="1" x14ac:dyDescent="0.25">
      <c r="A36" s="19">
        <v>51</v>
      </c>
      <c r="B36" s="20" t="s">
        <v>39</v>
      </c>
      <c r="C36" s="15"/>
      <c r="D36" s="15"/>
      <c r="E36" s="14"/>
      <c r="F36" s="15">
        <f t="shared" ref="F36:X36" si="15">IF(E35=0,F35-D35,IF(F35=0,"",+F35-E35))</f>
        <v>6</v>
      </c>
      <c r="G36" s="15">
        <f t="shared" si="15"/>
        <v>1</v>
      </c>
      <c r="H36" s="15">
        <f t="shared" si="15"/>
        <v>-2.5</v>
      </c>
      <c r="I36" s="15">
        <f t="shared" si="15"/>
        <v>0.5</v>
      </c>
      <c r="J36" s="15">
        <f t="shared" si="15"/>
        <v>-1.5</v>
      </c>
      <c r="K36" s="15">
        <f t="shared" si="15"/>
        <v>1.1999999999999993</v>
      </c>
      <c r="L36" s="15">
        <f t="shared" si="15"/>
        <v>-0.69999999999999929</v>
      </c>
      <c r="M36" s="15" t="str">
        <f t="shared" si="15"/>
        <v/>
      </c>
      <c r="N36" s="15">
        <f t="shared" si="15"/>
        <v>-28</v>
      </c>
      <c r="O36" s="15">
        <f t="shared" si="15"/>
        <v>0</v>
      </c>
      <c r="P36" s="15">
        <f t="shared" si="15"/>
        <v>0</v>
      </c>
      <c r="Q36" s="15">
        <f t="shared" si="15"/>
        <v>0</v>
      </c>
      <c r="R36" s="15">
        <f t="shared" si="15"/>
        <v>0</v>
      </c>
      <c r="S36" s="15">
        <f t="shared" si="15"/>
        <v>0</v>
      </c>
      <c r="T36" s="15">
        <f t="shared" si="15"/>
        <v>0</v>
      </c>
      <c r="U36" s="15">
        <f t="shared" si="15"/>
        <v>0</v>
      </c>
      <c r="V36" s="15">
        <f t="shared" si="15"/>
        <v>0</v>
      </c>
      <c r="W36" s="15">
        <f t="shared" si="15"/>
        <v>0</v>
      </c>
      <c r="X36" s="15">
        <f t="shared" si="15"/>
        <v>0</v>
      </c>
    </row>
    <row r="37" spans="1:24" s="21" customFormat="1" x14ac:dyDescent="0.25">
      <c r="A37" s="19">
        <v>52</v>
      </c>
      <c r="B37" s="20" t="s">
        <v>26</v>
      </c>
      <c r="C37" s="15"/>
      <c r="D37" s="15"/>
      <c r="E37" s="14"/>
      <c r="F37" s="16">
        <f>+IF(F35=0,"",F36/(F$34-E$34)*1000)</f>
        <v>428.57142857142856</v>
      </c>
      <c r="G37" s="16">
        <f t="shared" ref="G37:X37" si="16">+IF(G35=0,"",G36/(G$34-F$34)*1000)</f>
        <v>333.33333333333331</v>
      </c>
      <c r="H37" s="16">
        <f t="shared" si="16"/>
        <v>-69.444444444444443</v>
      </c>
      <c r="I37" s="16">
        <f t="shared" si="16"/>
        <v>23.809523809523807</v>
      </c>
      <c r="J37" s="16">
        <f t="shared" si="16"/>
        <v>-78.94736842105263</v>
      </c>
      <c r="K37" s="16">
        <f t="shared" si="16"/>
        <v>57.142857142857103</v>
      </c>
      <c r="L37" s="16">
        <f t="shared" si="16"/>
        <v>-16.279069767441843</v>
      </c>
      <c r="M37" s="16" t="str">
        <f t="shared" si="16"/>
        <v/>
      </c>
      <c r="N37" s="16" t="str">
        <f t="shared" si="16"/>
        <v/>
      </c>
      <c r="O37" s="16" t="str">
        <f t="shared" si="16"/>
        <v/>
      </c>
      <c r="P37" s="16" t="str">
        <f t="shared" si="16"/>
        <v/>
      </c>
      <c r="Q37" s="16" t="str">
        <f t="shared" si="16"/>
        <v/>
      </c>
      <c r="R37" s="16" t="str">
        <f t="shared" si="16"/>
        <v/>
      </c>
      <c r="S37" s="16" t="str">
        <f t="shared" si="16"/>
        <v/>
      </c>
      <c r="T37" s="16" t="str">
        <f t="shared" si="16"/>
        <v/>
      </c>
      <c r="U37" s="16" t="str">
        <f t="shared" si="16"/>
        <v/>
      </c>
      <c r="V37" s="16" t="str">
        <f t="shared" si="16"/>
        <v/>
      </c>
      <c r="W37" s="16" t="str">
        <f t="shared" si="16"/>
        <v/>
      </c>
      <c r="X37" s="16" t="str">
        <f t="shared" si="16"/>
        <v/>
      </c>
    </row>
    <row r="38" spans="1:24" s="21" customFormat="1" x14ac:dyDescent="0.25">
      <c r="A38" s="19">
        <v>53</v>
      </c>
      <c r="B38" s="20" t="s">
        <v>27</v>
      </c>
      <c r="C38" s="15"/>
      <c r="D38" s="29" t="str">
        <f>+B35</f>
        <v>R5</v>
      </c>
      <c r="E38" s="17">
        <f t="shared" ref="E38:X38" si="17">+E35-$D35</f>
        <v>1</v>
      </c>
      <c r="F38" s="17">
        <f t="shared" si="17"/>
        <v>7</v>
      </c>
      <c r="G38" s="17">
        <f t="shared" si="17"/>
        <v>8</v>
      </c>
      <c r="H38" s="17">
        <f t="shared" si="17"/>
        <v>5.5</v>
      </c>
      <c r="I38" s="17">
        <f t="shared" si="17"/>
        <v>6</v>
      </c>
      <c r="J38" s="17">
        <f t="shared" si="17"/>
        <v>4.5</v>
      </c>
      <c r="K38" s="17">
        <f t="shared" si="17"/>
        <v>5.6999999999999993</v>
      </c>
      <c r="L38" s="17">
        <f t="shared" si="17"/>
        <v>5</v>
      </c>
      <c r="M38" s="17">
        <f t="shared" si="17"/>
        <v>-23</v>
      </c>
      <c r="N38" s="17">
        <f t="shared" si="17"/>
        <v>-23</v>
      </c>
      <c r="O38" s="17">
        <f t="shared" si="17"/>
        <v>-23</v>
      </c>
      <c r="P38" s="17">
        <f t="shared" si="17"/>
        <v>-23</v>
      </c>
      <c r="Q38" s="17">
        <f t="shared" si="17"/>
        <v>-23</v>
      </c>
      <c r="R38" s="17">
        <f t="shared" si="17"/>
        <v>-23</v>
      </c>
      <c r="S38" s="17">
        <f t="shared" si="17"/>
        <v>-23</v>
      </c>
      <c r="T38" s="17">
        <f t="shared" si="17"/>
        <v>-23</v>
      </c>
      <c r="U38" s="17">
        <f t="shared" si="17"/>
        <v>-23</v>
      </c>
      <c r="V38" s="17">
        <f t="shared" si="17"/>
        <v>-23</v>
      </c>
      <c r="W38" s="17">
        <f t="shared" si="17"/>
        <v>-23</v>
      </c>
      <c r="X38" s="17">
        <f t="shared" si="17"/>
        <v>-23</v>
      </c>
    </row>
    <row r="39" spans="1:24" s="53" customFormat="1" ht="17.100000000000001" customHeight="1" x14ac:dyDescent="0.25">
      <c r="A39" s="50">
        <v>54</v>
      </c>
      <c r="B39" s="51" t="s">
        <v>18</v>
      </c>
      <c r="C39" s="55"/>
      <c r="D39" s="55"/>
      <c r="E39" s="52" t="s">
        <v>99</v>
      </c>
      <c r="F39" s="55" t="s">
        <v>100</v>
      </c>
      <c r="G39" s="54">
        <v>45061</v>
      </c>
      <c r="H39" s="55" t="s">
        <v>102</v>
      </c>
      <c r="I39" s="55" t="s">
        <v>78</v>
      </c>
      <c r="J39" s="55" t="s">
        <v>77</v>
      </c>
      <c r="K39" s="82" t="s">
        <v>71</v>
      </c>
      <c r="L39" s="86" t="s">
        <v>116</v>
      </c>
      <c r="M39" s="55"/>
      <c r="N39" s="86"/>
      <c r="O39" s="55"/>
      <c r="P39" s="86"/>
      <c r="Q39" s="55"/>
      <c r="R39" s="86"/>
      <c r="S39" s="55"/>
      <c r="T39" s="86"/>
      <c r="U39" s="55"/>
      <c r="V39" s="86"/>
      <c r="W39" s="55"/>
      <c r="X39" s="86"/>
    </row>
    <row r="40" spans="1:24" s="61" customFormat="1" ht="17.100000000000001" customHeight="1" x14ac:dyDescent="0.2">
      <c r="A40" s="58"/>
      <c r="B40" s="59"/>
      <c r="C40" s="60"/>
      <c r="D40" s="60"/>
      <c r="E40" s="58"/>
      <c r="F40" s="58"/>
      <c r="G40" s="58"/>
      <c r="H40" s="58"/>
      <c r="I40" s="58"/>
      <c r="J40" s="58"/>
      <c r="K40" s="58"/>
      <c r="L40" s="58"/>
      <c r="M40" s="58"/>
      <c r="N40" s="58"/>
      <c r="O40" s="58"/>
      <c r="P40" s="58"/>
      <c r="Q40" s="58"/>
    </row>
    <row r="41" spans="1:24" s="65" customFormat="1" ht="17.100000000000001" customHeight="1" thickBot="1" x14ac:dyDescent="0.25">
      <c r="A41" s="62"/>
      <c r="B41" s="63"/>
      <c r="C41" s="64"/>
      <c r="D41" s="64"/>
      <c r="E41" s="62"/>
      <c r="F41" s="62"/>
      <c r="G41" s="62"/>
      <c r="H41" s="62"/>
      <c r="I41" s="62"/>
      <c r="J41" s="62"/>
      <c r="K41" s="62"/>
      <c r="L41" s="62"/>
      <c r="M41" s="62"/>
      <c r="N41" s="62"/>
      <c r="O41" s="62"/>
      <c r="P41" s="62"/>
      <c r="Q41" s="62"/>
    </row>
    <row r="42" spans="1:24" s="70" customFormat="1" ht="17.100000000000001" customHeight="1" x14ac:dyDescent="0.25">
      <c r="A42" s="66"/>
      <c r="B42" s="67"/>
      <c r="C42" s="68"/>
      <c r="D42" s="68"/>
      <c r="E42" s="69">
        <v>45173</v>
      </c>
      <c r="F42" s="69">
        <v>45187</v>
      </c>
      <c r="G42" s="69">
        <v>45190</v>
      </c>
      <c r="H42" s="69">
        <v>45226</v>
      </c>
      <c r="I42" s="69">
        <v>45247</v>
      </c>
      <c r="J42" s="69">
        <v>45266</v>
      </c>
      <c r="K42" s="69">
        <v>45287</v>
      </c>
      <c r="L42" s="69">
        <v>45330</v>
      </c>
      <c r="M42" s="69">
        <v>45372</v>
      </c>
      <c r="N42" s="68"/>
      <c r="O42" s="68"/>
      <c r="P42" s="68"/>
      <c r="Q42" s="68"/>
      <c r="R42" s="68"/>
      <c r="S42" s="68"/>
      <c r="T42" s="68"/>
      <c r="U42" s="68"/>
      <c r="V42" s="68"/>
      <c r="W42" s="68"/>
      <c r="X42" s="68"/>
    </row>
    <row r="43" spans="1:24" s="49" customFormat="1" ht="17.100000000000001" customHeight="1" x14ac:dyDescent="0.25">
      <c r="A43" s="83">
        <v>60</v>
      </c>
      <c r="B43" s="84" t="s">
        <v>8</v>
      </c>
      <c r="C43" s="85" t="s">
        <v>9</v>
      </c>
      <c r="D43" s="85">
        <v>23</v>
      </c>
      <c r="E43" s="12">
        <v>28.2</v>
      </c>
      <c r="F43" s="85">
        <v>36</v>
      </c>
      <c r="G43" s="85"/>
      <c r="H43" s="85">
        <v>32.799999999999997</v>
      </c>
      <c r="I43" s="85">
        <v>32</v>
      </c>
      <c r="J43" s="85">
        <v>34.5</v>
      </c>
      <c r="K43" s="85">
        <v>33</v>
      </c>
      <c r="L43" s="85">
        <v>32</v>
      </c>
      <c r="M43" s="85">
        <v>30</v>
      </c>
      <c r="N43" s="85"/>
      <c r="O43" s="85"/>
      <c r="P43" s="85"/>
      <c r="Q43" s="85"/>
      <c r="R43" s="85"/>
      <c r="S43" s="85"/>
      <c r="T43" s="85"/>
      <c r="U43" s="85"/>
      <c r="V43" s="85"/>
      <c r="W43" s="85"/>
      <c r="X43" s="85"/>
    </row>
    <row r="44" spans="1:24" s="21" customFormat="1" x14ac:dyDescent="0.25">
      <c r="A44" s="22">
        <v>61</v>
      </c>
      <c r="B44" s="23" t="s">
        <v>41</v>
      </c>
      <c r="C44" s="24"/>
      <c r="D44" s="24"/>
      <c r="E44" s="14"/>
      <c r="F44" s="24">
        <f t="shared" ref="F44:X44" si="18">IF(E43=0,F43-D43,IF(F43=0,"",+F43-E43))</f>
        <v>7.8000000000000007</v>
      </c>
      <c r="G44" s="24" t="str">
        <f t="shared" si="18"/>
        <v/>
      </c>
      <c r="H44" s="24">
        <f t="shared" si="18"/>
        <v>-3.2000000000000028</v>
      </c>
      <c r="I44" s="24">
        <f t="shared" si="18"/>
        <v>-0.79999999999999716</v>
      </c>
      <c r="J44" s="24">
        <f t="shared" si="18"/>
        <v>2.5</v>
      </c>
      <c r="K44" s="24">
        <f t="shared" si="18"/>
        <v>-1.5</v>
      </c>
      <c r="L44" s="24">
        <f t="shared" si="18"/>
        <v>-1</v>
      </c>
      <c r="M44" s="24">
        <f t="shared" si="18"/>
        <v>-2</v>
      </c>
      <c r="N44" s="24" t="str">
        <f t="shared" si="18"/>
        <v/>
      </c>
      <c r="O44" s="24">
        <f t="shared" si="18"/>
        <v>-30</v>
      </c>
      <c r="P44" s="24">
        <f t="shared" si="18"/>
        <v>0</v>
      </c>
      <c r="Q44" s="24">
        <f t="shared" si="18"/>
        <v>0</v>
      </c>
      <c r="R44" s="24">
        <f t="shared" si="18"/>
        <v>0</v>
      </c>
      <c r="S44" s="24">
        <f t="shared" si="18"/>
        <v>0</v>
      </c>
      <c r="T44" s="24">
        <f t="shared" si="18"/>
        <v>0</v>
      </c>
      <c r="U44" s="24">
        <f t="shared" si="18"/>
        <v>0</v>
      </c>
      <c r="V44" s="24">
        <f t="shared" si="18"/>
        <v>0</v>
      </c>
      <c r="W44" s="24">
        <f t="shared" si="18"/>
        <v>0</v>
      </c>
      <c r="X44" s="24">
        <f t="shared" si="18"/>
        <v>0</v>
      </c>
    </row>
    <row r="45" spans="1:24" s="21" customFormat="1" x14ac:dyDescent="0.25">
      <c r="A45" s="22">
        <v>62</v>
      </c>
      <c r="B45" s="23" t="s">
        <v>30</v>
      </c>
      <c r="C45" s="24"/>
      <c r="D45" s="24"/>
      <c r="E45" s="14"/>
      <c r="F45" s="26">
        <f>+IF(F43=0,"",F44/(F$42-E$42)*1000)</f>
        <v>557.14285714285711</v>
      </c>
      <c r="G45" s="26" t="str">
        <f t="shared" ref="G45:X45" si="19">+IF(G43=0,"",G44/(G$42-F$42)*1000)</f>
        <v/>
      </c>
      <c r="H45" s="26">
        <f t="shared" si="19"/>
        <v>-88.888888888888957</v>
      </c>
      <c r="I45" s="26">
        <f t="shared" si="19"/>
        <v>-38.09523809523796</v>
      </c>
      <c r="J45" s="26">
        <f t="shared" si="19"/>
        <v>131.57894736842104</v>
      </c>
      <c r="K45" s="26">
        <f t="shared" si="19"/>
        <v>-71.428571428571431</v>
      </c>
      <c r="L45" s="26">
        <f t="shared" si="19"/>
        <v>-23.255813953488371</v>
      </c>
      <c r="M45" s="26">
        <f t="shared" si="19"/>
        <v>-47.619047619047613</v>
      </c>
      <c r="N45" s="26" t="str">
        <f t="shared" si="19"/>
        <v/>
      </c>
      <c r="O45" s="26" t="str">
        <f t="shared" si="19"/>
        <v/>
      </c>
      <c r="P45" s="26" t="str">
        <f t="shared" si="19"/>
        <v/>
      </c>
      <c r="Q45" s="26" t="str">
        <f t="shared" si="19"/>
        <v/>
      </c>
      <c r="R45" s="26" t="str">
        <f t="shared" si="19"/>
        <v/>
      </c>
      <c r="S45" s="26" t="str">
        <f t="shared" si="19"/>
        <v/>
      </c>
      <c r="T45" s="26" t="str">
        <f t="shared" si="19"/>
        <v/>
      </c>
      <c r="U45" s="26" t="str">
        <f t="shared" si="19"/>
        <v/>
      </c>
      <c r="V45" s="26" t="str">
        <f t="shared" si="19"/>
        <v/>
      </c>
      <c r="W45" s="26" t="str">
        <f t="shared" si="19"/>
        <v/>
      </c>
      <c r="X45" s="26" t="str">
        <f t="shared" si="19"/>
        <v/>
      </c>
    </row>
    <row r="46" spans="1:24" s="21" customFormat="1" x14ac:dyDescent="0.25">
      <c r="A46" s="22">
        <v>63</v>
      </c>
      <c r="B46" s="23" t="s">
        <v>31</v>
      </c>
      <c r="C46" s="24"/>
      <c r="D46" s="30" t="str">
        <f>+B43</f>
        <v>R7</v>
      </c>
      <c r="E46" s="17">
        <f t="shared" ref="E46:X46" si="20">+E43-$D43</f>
        <v>5.1999999999999993</v>
      </c>
      <c r="F46" s="17">
        <f t="shared" si="20"/>
        <v>13</v>
      </c>
      <c r="G46" s="17">
        <f t="shared" si="20"/>
        <v>-23</v>
      </c>
      <c r="H46" s="17">
        <f t="shared" si="20"/>
        <v>9.7999999999999972</v>
      </c>
      <c r="I46" s="17">
        <f t="shared" si="20"/>
        <v>9</v>
      </c>
      <c r="J46" s="17">
        <f t="shared" si="20"/>
        <v>11.5</v>
      </c>
      <c r="K46" s="17">
        <f t="shared" si="20"/>
        <v>10</v>
      </c>
      <c r="L46" s="17">
        <f t="shared" si="20"/>
        <v>9</v>
      </c>
      <c r="M46" s="17">
        <f t="shared" si="20"/>
        <v>7</v>
      </c>
      <c r="N46" s="17">
        <f t="shared" si="20"/>
        <v>-23</v>
      </c>
      <c r="O46" s="17">
        <f t="shared" si="20"/>
        <v>-23</v>
      </c>
      <c r="P46" s="17">
        <f t="shared" si="20"/>
        <v>-23</v>
      </c>
      <c r="Q46" s="17">
        <f t="shared" si="20"/>
        <v>-23</v>
      </c>
      <c r="R46" s="17">
        <f t="shared" si="20"/>
        <v>-23</v>
      </c>
      <c r="S46" s="17">
        <f t="shared" si="20"/>
        <v>-23</v>
      </c>
      <c r="T46" s="17">
        <f t="shared" si="20"/>
        <v>-23</v>
      </c>
      <c r="U46" s="17">
        <f t="shared" si="20"/>
        <v>-23</v>
      </c>
      <c r="V46" s="17">
        <f t="shared" si="20"/>
        <v>-23</v>
      </c>
      <c r="W46" s="17">
        <f t="shared" si="20"/>
        <v>-23</v>
      </c>
      <c r="X46" s="17">
        <f t="shared" si="20"/>
        <v>-23</v>
      </c>
    </row>
    <row r="47" spans="1:24" s="53" customFormat="1" ht="17.100000000000001" customHeight="1" x14ac:dyDescent="0.25">
      <c r="A47" s="77">
        <v>64</v>
      </c>
      <c r="B47" s="78" t="s">
        <v>18</v>
      </c>
      <c r="C47" s="79"/>
      <c r="D47" s="79"/>
      <c r="E47" s="52" t="s">
        <v>99</v>
      </c>
      <c r="F47" s="79" t="s">
        <v>103</v>
      </c>
      <c r="G47" s="80">
        <v>45108</v>
      </c>
      <c r="H47" s="79" t="s">
        <v>79</v>
      </c>
      <c r="I47" s="79" t="s">
        <v>79</v>
      </c>
      <c r="J47" s="79" t="s">
        <v>80</v>
      </c>
      <c r="K47" s="82" t="s">
        <v>72</v>
      </c>
      <c r="L47" s="79" t="s">
        <v>118</v>
      </c>
      <c r="M47" s="79"/>
      <c r="N47" s="79"/>
      <c r="O47" s="79"/>
      <c r="P47" s="79"/>
      <c r="Q47" s="79"/>
      <c r="R47" s="79"/>
      <c r="S47" s="79"/>
      <c r="T47" s="79"/>
      <c r="U47" s="79"/>
      <c r="V47" s="79"/>
      <c r="W47" s="79"/>
      <c r="X47" s="79"/>
    </row>
    <row r="48" spans="1:24" s="61" customFormat="1" ht="17.100000000000001" customHeight="1" x14ac:dyDescent="0.2">
      <c r="A48" s="71"/>
      <c r="B48" s="72"/>
      <c r="C48" s="73"/>
      <c r="D48" s="73"/>
      <c r="E48" s="71"/>
      <c r="F48" s="71"/>
      <c r="G48" s="71"/>
      <c r="H48" s="71"/>
      <c r="I48" s="71"/>
      <c r="J48" s="71"/>
      <c r="K48" s="71"/>
      <c r="L48" s="71"/>
      <c r="M48" s="71"/>
      <c r="N48" s="71"/>
      <c r="O48" s="71"/>
      <c r="P48" s="71"/>
      <c r="Q48" s="71"/>
      <c r="R48" s="71"/>
      <c r="S48" s="71"/>
      <c r="T48" s="71"/>
      <c r="U48" s="71"/>
      <c r="V48" s="71"/>
      <c r="W48" s="71"/>
      <c r="X48" s="71"/>
    </row>
    <row r="49" spans="1:24" s="65" customFormat="1" ht="17.100000000000001" customHeight="1" thickBot="1" x14ac:dyDescent="0.25">
      <c r="A49" s="74"/>
      <c r="B49" s="75"/>
      <c r="C49" s="76"/>
      <c r="D49" s="76"/>
      <c r="E49" s="74"/>
      <c r="F49" s="74"/>
      <c r="G49" s="74"/>
      <c r="H49" s="74"/>
      <c r="I49" s="74"/>
      <c r="J49" s="74"/>
      <c r="K49" s="74"/>
      <c r="L49" s="74"/>
      <c r="M49" s="74"/>
      <c r="N49" s="74"/>
      <c r="O49" s="74"/>
      <c r="P49" s="74"/>
      <c r="Q49" s="74"/>
      <c r="R49" s="74"/>
      <c r="S49" s="74"/>
      <c r="T49" s="74"/>
      <c r="U49" s="74"/>
      <c r="V49" s="74"/>
      <c r="W49" s="74"/>
      <c r="X49" s="74"/>
    </row>
    <row r="50" spans="1:24" s="45" customFormat="1" ht="17.100000000000001" customHeight="1" x14ac:dyDescent="0.25">
      <c r="A50" s="39"/>
      <c r="B50" s="40"/>
      <c r="C50" s="41"/>
      <c r="D50" s="41"/>
      <c r="E50" s="42">
        <v>45173</v>
      </c>
      <c r="F50" s="43">
        <v>45187</v>
      </c>
      <c r="G50" s="43">
        <v>45190</v>
      </c>
      <c r="H50" s="43">
        <v>45226</v>
      </c>
      <c r="I50" s="43">
        <v>45247</v>
      </c>
      <c r="J50" s="43">
        <v>45266</v>
      </c>
      <c r="K50" s="43">
        <v>45287</v>
      </c>
      <c r="L50" s="43">
        <v>45330</v>
      </c>
      <c r="M50" s="43">
        <v>45372</v>
      </c>
      <c r="N50" s="44"/>
      <c r="O50" s="44"/>
      <c r="P50" s="44"/>
      <c r="Q50" s="44"/>
      <c r="R50" s="44"/>
      <c r="S50" s="44"/>
      <c r="T50" s="44"/>
      <c r="U50" s="44"/>
      <c r="V50" s="44"/>
      <c r="W50" s="44"/>
      <c r="X50" s="44"/>
    </row>
    <row r="51" spans="1:24" x14ac:dyDescent="0.25">
      <c r="A51" s="1">
        <v>70</v>
      </c>
      <c r="B51" s="8" t="s">
        <v>52</v>
      </c>
      <c r="C51" s="3" t="s">
        <v>10</v>
      </c>
      <c r="D51" s="3">
        <v>26</v>
      </c>
      <c r="E51" s="5">
        <v>30</v>
      </c>
      <c r="F51" s="3">
        <v>35</v>
      </c>
      <c r="G51" s="3">
        <v>43.5</v>
      </c>
      <c r="H51" s="3">
        <v>40.5</v>
      </c>
      <c r="I51" s="3">
        <v>43.5</v>
      </c>
      <c r="J51" s="3">
        <v>40.5</v>
      </c>
      <c r="K51" s="3"/>
      <c r="L51" s="3">
        <v>38.5</v>
      </c>
      <c r="M51" s="3">
        <v>35.9</v>
      </c>
      <c r="N51" s="3"/>
      <c r="O51" s="3"/>
      <c r="P51" s="3"/>
      <c r="Q51" s="3"/>
      <c r="R51" s="3"/>
      <c r="S51" s="3"/>
      <c r="T51" s="3"/>
      <c r="U51" s="3"/>
      <c r="V51" s="3"/>
      <c r="W51" s="3"/>
      <c r="X51" s="3"/>
    </row>
    <row r="52" spans="1:24" s="21" customFormat="1" x14ac:dyDescent="0.25">
      <c r="A52" s="19">
        <v>71</v>
      </c>
      <c r="B52" s="20" t="s">
        <v>37</v>
      </c>
      <c r="C52" s="15"/>
      <c r="D52" s="15"/>
      <c r="E52" s="14"/>
      <c r="F52" s="15">
        <f t="shared" ref="F52:X52" si="21">IF(E51=0,F51-D51,IF(F51=0,"",+F51-E51))</f>
        <v>5</v>
      </c>
      <c r="G52" s="15">
        <f t="shared" si="21"/>
        <v>8.5</v>
      </c>
      <c r="H52" s="15">
        <f t="shared" si="21"/>
        <v>-3</v>
      </c>
      <c r="I52" s="15">
        <f t="shared" si="21"/>
        <v>3</v>
      </c>
      <c r="J52" s="15">
        <f t="shared" si="21"/>
        <v>-3</v>
      </c>
      <c r="K52" s="15" t="str">
        <f t="shared" si="21"/>
        <v/>
      </c>
      <c r="L52" s="15">
        <f t="shared" si="21"/>
        <v>-2</v>
      </c>
      <c r="M52" s="15">
        <f t="shared" si="21"/>
        <v>-2.6000000000000014</v>
      </c>
      <c r="N52" s="15" t="str">
        <f t="shared" si="21"/>
        <v/>
      </c>
      <c r="O52" s="15">
        <f t="shared" si="21"/>
        <v>-35.9</v>
      </c>
      <c r="P52" s="15">
        <f t="shared" si="21"/>
        <v>0</v>
      </c>
      <c r="Q52" s="15">
        <f t="shared" si="21"/>
        <v>0</v>
      </c>
      <c r="R52" s="15">
        <f t="shared" si="21"/>
        <v>0</v>
      </c>
      <c r="S52" s="15">
        <f t="shared" si="21"/>
        <v>0</v>
      </c>
      <c r="T52" s="15">
        <f t="shared" si="21"/>
        <v>0</v>
      </c>
      <c r="U52" s="15">
        <f t="shared" si="21"/>
        <v>0</v>
      </c>
      <c r="V52" s="15">
        <f t="shared" si="21"/>
        <v>0</v>
      </c>
      <c r="W52" s="15">
        <f t="shared" si="21"/>
        <v>0</v>
      </c>
      <c r="X52" s="15">
        <f t="shared" si="21"/>
        <v>0</v>
      </c>
    </row>
    <row r="53" spans="1:24" s="21" customFormat="1" x14ac:dyDescent="0.25">
      <c r="A53" s="19">
        <v>72</v>
      </c>
      <c r="B53" s="20" t="s">
        <v>24</v>
      </c>
      <c r="C53" s="15"/>
      <c r="D53" s="15"/>
      <c r="E53" s="14"/>
      <c r="F53" s="16">
        <f>+IF(F51=0,"",F52/(F$50-E$50)*1000)</f>
        <v>357.14285714285717</v>
      </c>
      <c r="G53" s="16">
        <f t="shared" ref="G53:X53" si="22">+IF(G51=0,"",G52/(G$50-F$50)*1000)</f>
        <v>2833.3333333333335</v>
      </c>
      <c r="H53" s="16">
        <f t="shared" si="22"/>
        <v>-83.333333333333329</v>
      </c>
      <c r="I53" s="16">
        <f t="shared" si="22"/>
        <v>142.85714285714286</v>
      </c>
      <c r="J53" s="16">
        <f t="shared" si="22"/>
        <v>-157.89473684210526</v>
      </c>
      <c r="K53" s="16" t="str">
        <f t="shared" si="22"/>
        <v/>
      </c>
      <c r="L53" s="16">
        <f t="shared" si="22"/>
        <v>-46.511627906976742</v>
      </c>
      <c r="M53" s="16">
        <f t="shared" si="22"/>
        <v>-61.904761904761941</v>
      </c>
      <c r="N53" s="16" t="str">
        <f t="shared" si="22"/>
        <v/>
      </c>
      <c r="O53" s="16" t="str">
        <f t="shared" si="22"/>
        <v/>
      </c>
      <c r="P53" s="16" t="str">
        <f t="shared" si="22"/>
        <v/>
      </c>
      <c r="Q53" s="16" t="str">
        <f t="shared" si="22"/>
        <v/>
      </c>
      <c r="R53" s="16" t="str">
        <f t="shared" si="22"/>
        <v/>
      </c>
      <c r="S53" s="16" t="str">
        <f t="shared" si="22"/>
        <v/>
      </c>
      <c r="T53" s="16" t="str">
        <f t="shared" si="22"/>
        <v/>
      </c>
      <c r="U53" s="16" t="str">
        <f t="shared" si="22"/>
        <v/>
      </c>
      <c r="V53" s="16" t="str">
        <f t="shared" si="22"/>
        <v/>
      </c>
      <c r="W53" s="16" t="str">
        <f t="shared" si="22"/>
        <v/>
      </c>
      <c r="X53" s="16" t="str">
        <f t="shared" si="22"/>
        <v/>
      </c>
    </row>
    <row r="54" spans="1:24" s="21" customFormat="1" x14ac:dyDescent="0.25">
      <c r="A54" s="19">
        <v>73</v>
      </c>
      <c r="B54" s="20" t="s">
        <v>20</v>
      </c>
      <c r="C54" s="15"/>
      <c r="D54" s="29" t="str">
        <f>+B51</f>
        <v>R11</v>
      </c>
      <c r="E54" s="17">
        <f t="shared" ref="E54:X54" si="23">+E51-$D51</f>
        <v>4</v>
      </c>
      <c r="F54" s="17">
        <f t="shared" si="23"/>
        <v>9</v>
      </c>
      <c r="G54" s="17">
        <f t="shared" si="23"/>
        <v>17.5</v>
      </c>
      <c r="H54" s="17">
        <f t="shared" si="23"/>
        <v>14.5</v>
      </c>
      <c r="I54" s="17">
        <f t="shared" si="23"/>
        <v>17.5</v>
      </c>
      <c r="J54" s="17">
        <f t="shared" si="23"/>
        <v>14.5</v>
      </c>
      <c r="K54" s="17">
        <f t="shared" si="23"/>
        <v>-26</v>
      </c>
      <c r="L54" s="17">
        <f t="shared" si="23"/>
        <v>12.5</v>
      </c>
      <c r="M54" s="17">
        <f t="shared" si="23"/>
        <v>9.8999999999999986</v>
      </c>
      <c r="N54" s="17">
        <f t="shared" si="23"/>
        <v>-26</v>
      </c>
      <c r="O54" s="17">
        <f t="shared" si="23"/>
        <v>-26</v>
      </c>
      <c r="P54" s="17">
        <f t="shared" si="23"/>
        <v>-26</v>
      </c>
      <c r="Q54" s="17">
        <f t="shared" si="23"/>
        <v>-26</v>
      </c>
      <c r="R54" s="17">
        <f t="shared" si="23"/>
        <v>-26</v>
      </c>
      <c r="S54" s="17">
        <f t="shared" si="23"/>
        <v>-26</v>
      </c>
      <c r="T54" s="17">
        <f t="shared" si="23"/>
        <v>-26</v>
      </c>
      <c r="U54" s="17">
        <f t="shared" si="23"/>
        <v>-26</v>
      </c>
      <c r="V54" s="17">
        <f t="shared" si="23"/>
        <v>-26</v>
      </c>
      <c r="W54" s="17">
        <f t="shared" si="23"/>
        <v>-26</v>
      </c>
      <c r="X54" s="17">
        <f t="shared" si="23"/>
        <v>-26</v>
      </c>
    </row>
    <row r="55" spans="1:24" s="53" customFormat="1" ht="17.100000000000001" customHeight="1" x14ac:dyDescent="0.25">
      <c r="A55" s="50">
        <v>74</v>
      </c>
      <c r="B55" s="51" t="s">
        <v>18</v>
      </c>
      <c r="C55" s="55"/>
      <c r="D55" s="55"/>
      <c r="E55" s="52" t="s">
        <v>104</v>
      </c>
      <c r="F55" s="87">
        <v>44713</v>
      </c>
      <c r="G55" s="54"/>
      <c r="H55" s="55"/>
      <c r="I55" s="55" t="s">
        <v>81</v>
      </c>
      <c r="J55" s="55" t="s">
        <v>82</v>
      </c>
      <c r="K55" s="82" t="s">
        <v>68</v>
      </c>
      <c r="L55" s="86"/>
      <c r="M55" s="55"/>
      <c r="N55" s="86"/>
      <c r="O55" s="55"/>
      <c r="P55" s="86"/>
      <c r="Q55" s="55"/>
      <c r="R55" s="86"/>
      <c r="S55" s="55"/>
      <c r="T55" s="86"/>
      <c r="U55" s="55"/>
      <c r="V55" s="86"/>
      <c r="W55" s="55"/>
      <c r="X55" s="86"/>
    </row>
    <row r="56" spans="1:24" s="61" customFormat="1" ht="17.100000000000001" customHeight="1" x14ac:dyDescent="0.2">
      <c r="A56" s="58"/>
      <c r="B56" s="59"/>
      <c r="C56" s="60"/>
      <c r="D56" s="60"/>
      <c r="E56" s="58"/>
      <c r="F56" s="58"/>
      <c r="G56" s="58"/>
      <c r="H56" s="58"/>
      <c r="I56" s="58"/>
      <c r="J56" s="58"/>
      <c r="K56" s="58"/>
      <c r="L56" s="58"/>
      <c r="M56" s="58"/>
      <c r="N56" s="58"/>
      <c r="O56" s="58"/>
      <c r="P56" s="58"/>
      <c r="Q56" s="58"/>
    </row>
    <row r="57" spans="1:24" s="65" customFormat="1" ht="17.100000000000001" customHeight="1" thickBot="1" x14ac:dyDescent="0.25">
      <c r="A57" s="62"/>
      <c r="B57" s="63"/>
      <c r="C57" s="64"/>
      <c r="D57" s="64"/>
      <c r="E57" s="62"/>
      <c r="F57" s="62"/>
      <c r="G57" s="62"/>
      <c r="H57" s="62"/>
      <c r="I57" s="62"/>
      <c r="J57" s="62"/>
      <c r="K57" s="62"/>
      <c r="L57" s="62"/>
      <c r="M57" s="62"/>
      <c r="N57" s="62"/>
      <c r="O57" s="62"/>
      <c r="P57" s="62"/>
      <c r="Q57" s="62"/>
    </row>
    <row r="58" spans="1:24" s="70" customFormat="1" ht="17.100000000000001" customHeight="1" x14ac:dyDescent="0.25">
      <c r="A58" s="66"/>
      <c r="B58" s="67"/>
      <c r="C58" s="68"/>
      <c r="D58" s="68"/>
      <c r="E58" s="69">
        <v>45173</v>
      </c>
      <c r="F58" s="69">
        <v>45187</v>
      </c>
      <c r="G58" s="69">
        <v>45190</v>
      </c>
      <c r="H58" s="69">
        <v>45226</v>
      </c>
      <c r="I58" s="69">
        <v>45247</v>
      </c>
      <c r="J58" s="69">
        <v>45266</v>
      </c>
      <c r="K58" s="69">
        <v>45287</v>
      </c>
      <c r="L58" s="69">
        <v>45330</v>
      </c>
      <c r="M58" s="69">
        <v>45372</v>
      </c>
      <c r="N58" s="68"/>
      <c r="O58" s="68"/>
      <c r="P58" s="68"/>
      <c r="Q58" s="68"/>
      <c r="R58" s="68"/>
      <c r="S58" s="68"/>
      <c r="T58" s="68"/>
      <c r="U58" s="68"/>
      <c r="V58" s="68"/>
      <c r="W58" s="68"/>
      <c r="X58" s="68"/>
    </row>
    <row r="59" spans="1:24" s="49" customFormat="1" ht="17.100000000000001" customHeight="1" x14ac:dyDescent="0.25">
      <c r="A59" s="83">
        <v>80</v>
      </c>
      <c r="B59" s="84" t="s">
        <v>53</v>
      </c>
      <c r="C59" s="85" t="s">
        <v>10</v>
      </c>
      <c r="D59" s="85">
        <v>26</v>
      </c>
      <c r="E59" s="12">
        <v>30.5</v>
      </c>
      <c r="F59" s="85">
        <v>41</v>
      </c>
      <c r="G59" s="85"/>
      <c r="H59" s="85">
        <v>38.4</v>
      </c>
      <c r="I59" s="85">
        <v>37.799999999999997</v>
      </c>
      <c r="J59" s="85">
        <v>37</v>
      </c>
      <c r="K59" s="85">
        <v>37.5</v>
      </c>
      <c r="L59" s="85">
        <v>36</v>
      </c>
      <c r="M59" s="85">
        <v>35</v>
      </c>
      <c r="N59" s="85"/>
      <c r="O59" s="85"/>
      <c r="P59" s="85"/>
      <c r="Q59" s="85"/>
      <c r="R59" s="85"/>
      <c r="S59" s="85"/>
      <c r="T59" s="85"/>
      <c r="U59" s="85"/>
      <c r="V59" s="85"/>
      <c r="W59" s="85"/>
      <c r="X59" s="85"/>
    </row>
    <row r="60" spans="1:24" s="21" customFormat="1" x14ac:dyDescent="0.25">
      <c r="A60" s="22">
        <v>81</v>
      </c>
      <c r="B60" s="23" t="s">
        <v>38</v>
      </c>
      <c r="C60" s="24"/>
      <c r="D60" s="24"/>
      <c r="E60" s="14"/>
      <c r="F60" s="24">
        <f t="shared" ref="F60:X60" si="24">IF(E59=0,F59-D59,IF(F59=0,"",+F59-E59))</f>
        <v>10.5</v>
      </c>
      <c r="G60" s="24" t="str">
        <f t="shared" si="24"/>
        <v/>
      </c>
      <c r="H60" s="24">
        <f t="shared" si="24"/>
        <v>-2.6000000000000014</v>
      </c>
      <c r="I60" s="24">
        <f t="shared" si="24"/>
        <v>-0.60000000000000142</v>
      </c>
      <c r="J60" s="24">
        <f t="shared" si="24"/>
        <v>-0.79999999999999716</v>
      </c>
      <c r="K60" s="24">
        <f t="shared" si="24"/>
        <v>0.5</v>
      </c>
      <c r="L60" s="24">
        <f t="shared" si="24"/>
        <v>-1.5</v>
      </c>
      <c r="M60" s="24">
        <f t="shared" si="24"/>
        <v>-1</v>
      </c>
      <c r="N60" s="24" t="str">
        <f t="shared" si="24"/>
        <v/>
      </c>
      <c r="O60" s="24">
        <f t="shared" si="24"/>
        <v>-35</v>
      </c>
      <c r="P60" s="24">
        <f t="shared" si="24"/>
        <v>0</v>
      </c>
      <c r="Q60" s="24">
        <f t="shared" si="24"/>
        <v>0</v>
      </c>
      <c r="R60" s="24">
        <f t="shared" si="24"/>
        <v>0</v>
      </c>
      <c r="S60" s="24">
        <f t="shared" si="24"/>
        <v>0</v>
      </c>
      <c r="T60" s="24">
        <f t="shared" si="24"/>
        <v>0</v>
      </c>
      <c r="U60" s="24">
        <f t="shared" si="24"/>
        <v>0</v>
      </c>
      <c r="V60" s="24">
        <f t="shared" si="24"/>
        <v>0</v>
      </c>
      <c r="W60" s="24">
        <f t="shared" si="24"/>
        <v>0</v>
      </c>
      <c r="X60" s="24">
        <f t="shared" si="24"/>
        <v>0</v>
      </c>
    </row>
    <row r="61" spans="1:24" s="21" customFormat="1" x14ac:dyDescent="0.25">
      <c r="A61" s="22">
        <v>82</v>
      </c>
      <c r="B61" s="23" t="s">
        <v>25</v>
      </c>
      <c r="C61" s="24"/>
      <c r="D61" s="24"/>
      <c r="E61" s="14"/>
      <c r="F61" s="26">
        <f>+IF(F59=0,"",F60/(F$58-E$58)*1000)</f>
        <v>750</v>
      </c>
      <c r="G61" s="26" t="str">
        <f t="shared" ref="G61:X61" si="25">+IF(G59=0,"",G60/(G$58-F$58)*1000)</f>
        <v/>
      </c>
      <c r="H61" s="26">
        <f t="shared" si="25"/>
        <v>-72.222222222222257</v>
      </c>
      <c r="I61" s="26">
        <f t="shared" si="25"/>
        <v>-28.57142857142864</v>
      </c>
      <c r="J61" s="26">
        <f t="shared" si="25"/>
        <v>-42.105263157894591</v>
      </c>
      <c r="K61" s="26">
        <f t="shared" si="25"/>
        <v>23.809523809523807</v>
      </c>
      <c r="L61" s="26">
        <f t="shared" si="25"/>
        <v>-34.883720930232556</v>
      </c>
      <c r="M61" s="26">
        <f t="shared" si="25"/>
        <v>-23.809523809523807</v>
      </c>
      <c r="N61" s="26" t="str">
        <f t="shared" si="25"/>
        <v/>
      </c>
      <c r="O61" s="26" t="str">
        <f t="shared" si="25"/>
        <v/>
      </c>
      <c r="P61" s="26" t="str">
        <f t="shared" si="25"/>
        <v/>
      </c>
      <c r="Q61" s="26" t="str">
        <f t="shared" si="25"/>
        <v/>
      </c>
      <c r="R61" s="26" t="str">
        <f t="shared" si="25"/>
        <v/>
      </c>
      <c r="S61" s="26" t="str">
        <f t="shared" si="25"/>
        <v/>
      </c>
      <c r="T61" s="26" t="str">
        <f t="shared" si="25"/>
        <v/>
      </c>
      <c r="U61" s="26" t="str">
        <f t="shared" si="25"/>
        <v/>
      </c>
      <c r="V61" s="26" t="str">
        <f t="shared" si="25"/>
        <v/>
      </c>
      <c r="W61" s="26" t="str">
        <f t="shared" si="25"/>
        <v/>
      </c>
      <c r="X61" s="26" t="str">
        <f t="shared" si="25"/>
        <v/>
      </c>
    </row>
    <row r="62" spans="1:24" s="21" customFormat="1" x14ac:dyDescent="0.25">
      <c r="A62" s="22">
        <v>83</v>
      </c>
      <c r="B62" s="23" t="s">
        <v>21</v>
      </c>
      <c r="C62" s="24"/>
      <c r="D62" s="31" t="str">
        <f>+B59</f>
        <v>R12</v>
      </c>
      <c r="E62" s="17">
        <f t="shared" ref="E62:X62" si="26">+E59-$D59</f>
        <v>4.5</v>
      </c>
      <c r="F62" s="17">
        <f t="shared" si="26"/>
        <v>15</v>
      </c>
      <c r="G62" s="17">
        <f t="shared" si="26"/>
        <v>-26</v>
      </c>
      <c r="H62" s="17">
        <f t="shared" si="26"/>
        <v>12.399999999999999</v>
      </c>
      <c r="I62" s="17">
        <f t="shared" si="26"/>
        <v>11.799999999999997</v>
      </c>
      <c r="J62" s="17">
        <f t="shared" si="26"/>
        <v>11</v>
      </c>
      <c r="K62" s="17">
        <f t="shared" si="26"/>
        <v>11.5</v>
      </c>
      <c r="L62" s="17">
        <f t="shared" si="26"/>
        <v>10</v>
      </c>
      <c r="M62" s="17">
        <f t="shared" si="26"/>
        <v>9</v>
      </c>
      <c r="N62" s="17">
        <f t="shared" si="26"/>
        <v>-26</v>
      </c>
      <c r="O62" s="17">
        <f t="shared" si="26"/>
        <v>-26</v>
      </c>
      <c r="P62" s="17">
        <f t="shared" si="26"/>
        <v>-26</v>
      </c>
      <c r="Q62" s="17">
        <f t="shared" si="26"/>
        <v>-26</v>
      </c>
      <c r="R62" s="17">
        <f t="shared" si="26"/>
        <v>-26</v>
      </c>
      <c r="S62" s="17">
        <f t="shared" si="26"/>
        <v>-26</v>
      </c>
      <c r="T62" s="17">
        <f t="shared" si="26"/>
        <v>-26</v>
      </c>
      <c r="U62" s="17">
        <f t="shared" si="26"/>
        <v>-26</v>
      </c>
      <c r="V62" s="17">
        <f t="shared" si="26"/>
        <v>-26</v>
      </c>
      <c r="W62" s="17">
        <f t="shared" si="26"/>
        <v>-26</v>
      </c>
      <c r="X62" s="17">
        <f t="shared" si="26"/>
        <v>-26</v>
      </c>
    </row>
    <row r="63" spans="1:24" s="53" customFormat="1" ht="17.100000000000001" customHeight="1" x14ac:dyDescent="0.25">
      <c r="A63" s="77">
        <v>84</v>
      </c>
      <c r="B63" s="78" t="s">
        <v>18</v>
      </c>
      <c r="C63" s="79"/>
      <c r="D63" s="79"/>
      <c r="E63" s="52" t="s">
        <v>99</v>
      </c>
      <c r="F63" s="88" t="s">
        <v>114</v>
      </c>
      <c r="G63" s="80"/>
      <c r="H63" s="79"/>
      <c r="I63" s="79" t="s">
        <v>83</v>
      </c>
      <c r="J63" s="79" t="s">
        <v>84</v>
      </c>
      <c r="K63" s="82" t="s">
        <v>71</v>
      </c>
      <c r="L63" s="79" t="s">
        <v>119</v>
      </c>
      <c r="M63" s="79"/>
      <c r="N63" s="79"/>
      <c r="O63" s="79"/>
      <c r="P63" s="79"/>
      <c r="Q63" s="79"/>
      <c r="R63" s="79"/>
      <c r="S63" s="79"/>
      <c r="T63" s="79"/>
      <c r="U63" s="79"/>
      <c r="V63" s="79"/>
      <c r="W63" s="79"/>
      <c r="X63" s="79"/>
    </row>
    <row r="64" spans="1:24" s="61" customFormat="1" ht="17.100000000000001" customHeight="1" x14ac:dyDescent="0.2">
      <c r="A64" s="71"/>
      <c r="B64" s="72"/>
      <c r="C64" s="73"/>
      <c r="D64" s="73"/>
      <c r="E64" s="71"/>
      <c r="F64" s="71"/>
      <c r="G64" s="71"/>
      <c r="H64" s="71"/>
      <c r="I64" s="71"/>
      <c r="J64" s="71"/>
      <c r="K64" s="71"/>
      <c r="L64" s="71"/>
      <c r="M64" s="71"/>
      <c r="N64" s="71"/>
      <c r="O64" s="71"/>
      <c r="P64" s="71"/>
      <c r="Q64" s="71"/>
      <c r="R64" s="71"/>
      <c r="S64" s="71"/>
      <c r="T64" s="71"/>
      <c r="U64" s="71"/>
      <c r="V64" s="71"/>
      <c r="W64" s="71"/>
      <c r="X64" s="71"/>
    </row>
    <row r="65" spans="1:24" s="65" customFormat="1" ht="17.100000000000001" customHeight="1" thickBot="1" x14ac:dyDescent="0.25">
      <c r="A65" s="74"/>
      <c r="B65" s="75"/>
      <c r="C65" s="76"/>
      <c r="D65" s="76"/>
      <c r="E65" s="74"/>
      <c r="F65" s="74"/>
      <c r="G65" s="74"/>
      <c r="H65" s="74"/>
      <c r="I65" s="74"/>
      <c r="J65" s="74"/>
      <c r="K65" s="74"/>
      <c r="L65" s="74"/>
      <c r="M65" s="74"/>
      <c r="N65" s="74"/>
      <c r="O65" s="74"/>
      <c r="P65" s="74"/>
      <c r="Q65" s="74"/>
      <c r="R65" s="74"/>
      <c r="S65" s="74"/>
      <c r="T65" s="74"/>
      <c r="U65" s="74"/>
      <c r="V65" s="74"/>
      <c r="W65" s="74"/>
      <c r="X65" s="74"/>
    </row>
    <row r="66" spans="1:24" s="45" customFormat="1" ht="17.100000000000001" customHeight="1" x14ac:dyDescent="0.25">
      <c r="A66" s="39"/>
      <c r="B66" s="40"/>
      <c r="C66" s="41"/>
      <c r="D66" s="41"/>
      <c r="E66" s="42">
        <v>45173</v>
      </c>
      <c r="F66" s="43">
        <v>45187</v>
      </c>
      <c r="G66" s="43">
        <v>45190</v>
      </c>
      <c r="H66" s="43">
        <v>45226</v>
      </c>
      <c r="I66" s="43">
        <v>45247</v>
      </c>
      <c r="J66" s="43">
        <v>45266</v>
      </c>
      <c r="K66" s="43">
        <v>45287</v>
      </c>
      <c r="L66" s="43">
        <v>45330</v>
      </c>
      <c r="M66" s="43">
        <v>45372</v>
      </c>
      <c r="N66" s="44"/>
      <c r="O66" s="44"/>
      <c r="P66" s="44"/>
      <c r="Q66" s="44"/>
      <c r="R66" s="44"/>
      <c r="S66" s="44"/>
      <c r="T66" s="44"/>
      <c r="U66" s="44"/>
      <c r="V66" s="44"/>
      <c r="W66" s="44"/>
      <c r="X66" s="44"/>
    </row>
    <row r="67" spans="1:24" s="49" customFormat="1" ht="17.100000000000001" customHeight="1" x14ac:dyDescent="0.25">
      <c r="A67" s="46">
        <v>90</v>
      </c>
      <c r="B67" s="47" t="s">
        <v>54</v>
      </c>
      <c r="C67" s="13" t="s">
        <v>10</v>
      </c>
      <c r="D67" s="13">
        <v>26</v>
      </c>
      <c r="E67" s="12">
        <v>30</v>
      </c>
      <c r="F67" s="13">
        <v>35</v>
      </c>
      <c r="G67" s="13">
        <v>43.5</v>
      </c>
      <c r="H67" s="13">
        <v>40.5</v>
      </c>
      <c r="I67" s="13">
        <v>43</v>
      </c>
      <c r="J67" s="13">
        <v>41.5</v>
      </c>
      <c r="K67" s="13"/>
      <c r="L67" s="13">
        <v>38.5</v>
      </c>
      <c r="M67" s="13"/>
      <c r="N67" s="13"/>
      <c r="O67" s="13"/>
      <c r="P67" s="13"/>
      <c r="Q67" s="13"/>
      <c r="R67" s="13"/>
      <c r="S67" s="13"/>
      <c r="T67" s="13"/>
      <c r="U67" s="13"/>
      <c r="V67" s="13"/>
      <c r="W67" s="13"/>
      <c r="X67" s="13"/>
    </row>
    <row r="68" spans="1:24" s="21" customFormat="1" x14ac:dyDescent="0.25">
      <c r="A68" s="19">
        <v>91</v>
      </c>
      <c r="B68" s="20" t="s">
        <v>40</v>
      </c>
      <c r="C68" s="15"/>
      <c r="D68" s="15"/>
      <c r="E68" s="14"/>
      <c r="F68" s="15">
        <f t="shared" ref="F68:X68" si="27">IF(E67=0,F67-D67,IF(F67=0,"",+F67-E67))</f>
        <v>5</v>
      </c>
      <c r="G68" s="15">
        <f t="shared" si="27"/>
        <v>8.5</v>
      </c>
      <c r="H68" s="15">
        <f t="shared" si="27"/>
        <v>-3</v>
      </c>
      <c r="I68" s="15">
        <f t="shared" si="27"/>
        <v>2.5</v>
      </c>
      <c r="J68" s="15">
        <f t="shared" si="27"/>
        <v>-1.5</v>
      </c>
      <c r="K68" s="15" t="str">
        <f t="shared" si="27"/>
        <v/>
      </c>
      <c r="L68" s="15">
        <f t="shared" si="27"/>
        <v>-3</v>
      </c>
      <c r="M68" s="15" t="str">
        <f t="shared" si="27"/>
        <v/>
      </c>
      <c r="N68" s="15">
        <f t="shared" si="27"/>
        <v>-38.5</v>
      </c>
      <c r="O68" s="15">
        <f t="shared" si="27"/>
        <v>0</v>
      </c>
      <c r="P68" s="15">
        <f t="shared" si="27"/>
        <v>0</v>
      </c>
      <c r="Q68" s="15">
        <f t="shared" si="27"/>
        <v>0</v>
      </c>
      <c r="R68" s="15">
        <f t="shared" si="27"/>
        <v>0</v>
      </c>
      <c r="S68" s="15">
        <f t="shared" si="27"/>
        <v>0</v>
      </c>
      <c r="T68" s="15">
        <f t="shared" si="27"/>
        <v>0</v>
      </c>
      <c r="U68" s="15">
        <f t="shared" si="27"/>
        <v>0</v>
      </c>
      <c r="V68" s="15">
        <f t="shared" si="27"/>
        <v>0</v>
      </c>
      <c r="W68" s="15">
        <f t="shared" si="27"/>
        <v>0</v>
      </c>
      <c r="X68" s="15">
        <f t="shared" si="27"/>
        <v>0</v>
      </c>
    </row>
    <row r="69" spans="1:24" s="21" customFormat="1" x14ac:dyDescent="0.25">
      <c r="A69" s="19">
        <v>92</v>
      </c>
      <c r="B69" s="20" t="s">
        <v>28</v>
      </c>
      <c r="C69" s="15"/>
      <c r="D69" s="15"/>
      <c r="E69" s="14"/>
      <c r="F69" s="16">
        <f>+IF(F67=0,"",F68/(F$66-E$66)*1000)</f>
        <v>357.14285714285717</v>
      </c>
      <c r="G69" s="16">
        <f t="shared" ref="G69:X69" si="28">+IF(G67=0,"",G68/(G$66-F$66)*1000)</f>
        <v>2833.3333333333335</v>
      </c>
      <c r="H69" s="16">
        <f t="shared" si="28"/>
        <v>-83.333333333333329</v>
      </c>
      <c r="I69" s="16">
        <f t="shared" si="28"/>
        <v>119.04761904761904</v>
      </c>
      <c r="J69" s="16">
        <f t="shared" si="28"/>
        <v>-78.94736842105263</v>
      </c>
      <c r="K69" s="16" t="str">
        <f t="shared" si="28"/>
        <v/>
      </c>
      <c r="L69" s="16">
        <f t="shared" si="28"/>
        <v>-69.767441860465112</v>
      </c>
      <c r="M69" s="16" t="str">
        <f t="shared" si="28"/>
        <v/>
      </c>
      <c r="N69" s="16" t="str">
        <f t="shared" si="28"/>
        <v/>
      </c>
      <c r="O69" s="16" t="str">
        <f t="shared" si="28"/>
        <v/>
      </c>
      <c r="P69" s="16" t="str">
        <f t="shared" si="28"/>
        <v/>
      </c>
      <c r="Q69" s="16" t="str">
        <f t="shared" si="28"/>
        <v/>
      </c>
      <c r="R69" s="16" t="str">
        <f t="shared" si="28"/>
        <v/>
      </c>
      <c r="S69" s="16" t="str">
        <f t="shared" si="28"/>
        <v/>
      </c>
      <c r="T69" s="16" t="str">
        <f t="shared" si="28"/>
        <v/>
      </c>
      <c r="U69" s="16" t="str">
        <f t="shared" si="28"/>
        <v/>
      </c>
      <c r="V69" s="16" t="str">
        <f t="shared" si="28"/>
        <v/>
      </c>
      <c r="W69" s="16" t="str">
        <f t="shared" si="28"/>
        <v/>
      </c>
      <c r="X69" s="16" t="str">
        <f t="shared" si="28"/>
        <v/>
      </c>
    </row>
    <row r="70" spans="1:24" s="21" customFormat="1" x14ac:dyDescent="0.25">
      <c r="A70" s="19">
        <v>93</v>
      </c>
      <c r="B70" s="20" t="s">
        <v>22</v>
      </c>
      <c r="C70" s="15"/>
      <c r="D70" s="29" t="str">
        <f>+B67</f>
        <v>R13</v>
      </c>
      <c r="E70" s="17">
        <f t="shared" ref="E70:X70" si="29">+E67-$D67</f>
        <v>4</v>
      </c>
      <c r="F70" s="17">
        <f t="shared" si="29"/>
        <v>9</v>
      </c>
      <c r="G70" s="17">
        <f t="shared" si="29"/>
        <v>17.5</v>
      </c>
      <c r="H70" s="17">
        <f t="shared" si="29"/>
        <v>14.5</v>
      </c>
      <c r="I70" s="17">
        <f t="shared" si="29"/>
        <v>17</v>
      </c>
      <c r="J70" s="17">
        <f t="shared" si="29"/>
        <v>15.5</v>
      </c>
      <c r="K70" s="17">
        <f t="shared" si="29"/>
        <v>-26</v>
      </c>
      <c r="L70" s="17">
        <f t="shared" si="29"/>
        <v>12.5</v>
      </c>
      <c r="M70" s="17">
        <f t="shared" si="29"/>
        <v>-26</v>
      </c>
      <c r="N70" s="17">
        <f t="shared" si="29"/>
        <v>-26</v>
      </c>
      <c r="O70" s="17">
        <f t="shared" si="29"/>
        <v>-26</v>
      </c>
      <c r="P70" s="17">
        <f t="shared" si="29"/>
        <v>-26</v>
      </c>
      <c r="Q70" s="17">
        <f t="shared" si="29"/>
        <v>-26</v>
      </c>
      <c r="R70" s="17">
        <f t="shared" si="29"/>
        <v>-26</v>
      </c>
      <c r="S70" s="17">
        <f t="shared" si="29"/>
        <v>-26</v>
      </c>
      <c r="T70" s="17">
        <f t="shared" si="29"/>
        <v>-26</v>
      </c>
      <c r="U70" s="17">
        <f t="shared" si="29"/>
        <v>-26</v>
      </c>
      <c r="V70" s="17">
        <f t="shared" si="29"/>
        <v>-26</v>
      </c>
      <c r="W70" s="17">
        <f t="shared" si="29"/>
        <v>-26</v>
      </c>
      <c r="X70" s="17">
        <f t="shared" si="29"/>
        <v>-26</v>
      </c>
    </row>
    <row r="71" spans="1:24" s="53" customFormat="1" ht="17.100000000000001" customHeight="1" x14ac:dyDescent="0.25">
      <c r="A71" s="50">
        <v>94</v>
      </c>
      <c r="B71" s="51" t="s">
        <v>18</v>
      </c>
      <c r="C71" s="55"/>
      <c r="D71" s="55"/>
      <c r="E71" s="52" t="s">
        <v>107</v>
      </c>
      <c r="F71" s="54" t="s">
        <v>105</v>
      </c>
      <c r="G71" s="55"/>
      <c r="H71" s="55"/>
      <c r="I71" s="55" t="s">
        <v>85</v>
      </c>
      <c r="J71" s="55" t="s">
        <v>86</v>
      </c>
      <c r="K71" s="88" t="s">
        <v>66</v>
      </c>
      <c r="L71" s="55"/>
      <c r="M71" s="55"/>
      <c r="N71" s="55"/>
      <c r="O71" s="55"/>
      <c r="P71" s="55"/>
      <c r="Q71" s="55"/>
      <c r="R71" s="55"/>
      <c r="S71" s="55"/>
      <c r="T71" s="55"/>
      <c r="U71" s="55"/>
      <c r="V71" s="55"/>
      <c r="W71" s="55"/>
      <c r="X71" s="55"/>
    </row>
    <row r="72" spans="1:24" s="61" customFormat="1" ht="17.100000000000001" customHeight="1" x14ac:dyDescent="0.2">
      <c r="A72" s="58"/>
      <c r="B72" s="59"/>
      <c r="C72" s="60"/>
      <c r="D72" s="60"/>
      <c r="E72" s="58"/>
      <c r="F72" s="58"/>
      <c r="G72" s="58"/>
      <c r="H72" s="58"/>
      <c r="I72" s="58"/>
      <c r="J72" s="58"/>
      <c r="K72" s="58"/>
      <c r="L72" s="58"/>
      <c r="M72" s="58"/>
      <c r="N72" s="58"/>
      <c r="O72" s="58"/>
      <c r="P72" s="58"/>
      <c r="Q72" s="58"/>
    </row>
    <row r="73" spans="1:24" s="65" customFormat="1" ht="17.100000000000001" customHeight="1" thickBot="1" x14ac:dyDescent="0.25">
      <c r="A73" s="62"/>
      <c r="B73" s="63"/>
      <c r="C73" s="64"/>
      <c r="D73" s="64"/>
      <c r="E73" s="62"/>
      <c r="F73" s="62"/>
      <c r="G73" s="62"/>
      <c r="H73" s="62"/>
      <c r="I73" s="62"/>
      <c r="J73" s="62"/>
      <c r="K73" s="62"/>
      <c r="L73" s="62"/>
      <c r="M73" s="62"/>
      <c r="N73" s="62"/>
      <c r="O73" s="62"/>
      <c r="P73" s="62"/>
      <c r="Q73" s="62"/>
    </row>
    <row r="74" spans="1:24" s="70" customFormat="1" ht="17.100000000000001" customHeight="1" x14ac:dyDescent="0.25">
      <c r="A74" s="66"/>
      <c r="B74" s="67"/>
      <c r="C74" s="68"/>
      <c r="D74" s="68"/>
      <c r="E74" s="69">
        <v>45173</v>
      </c>
      <c r="F74" s="69">
        <v>45187</v>
      </c>
      <c r="G74" s="69">
        <v>45190</v>
      </c>
      <c r="H74" s="69">
        <v>45226</v>
      </c>
      <c r="I74" s="69">
        <v>45247</v>
      </c>
      <c r="J74" s="69">
        <v>45266</v>
      </c>
      <c r="K74" s="69">
        <v>45287</v>
      </c>
      <c r="L74" s="69">
        <v>45330</v>
      </c>
      <c r="M74" s="69">
        <v>45372</v>
      </c>
      <c r="N74" s="68"/>
      <c r="O74" s="68"/>
      <c r="P74" s="68"/>
      <c r="Q74" s="68"/>
      <c r="R74" s="68"/>
      <c r="S74" s="68"/>
      <c r="T74" s="68"/>
      <c r="U74" s="68"/>
      <c r="V74" s="68"/>
      <c r="W74" s="68"/>
      <c r="X74" s="68"/>
    </row>
    <row r="75" spans="1:24" s="49" customFormat="1" ht="17.100000000000001" customHeight="1" x14ac:dyDescent="0.25">
      <c r="A75" s="83">
        <v>100</v>
      </c>
      <c r="B75" s="84" t="s">
        <v>55</v>
      </c>
      <c r="C75" s="85" t="s">
        <v>10</v>
      </c>
      <c r="D75" s="85">
        <v>26</v>
      </c>
      <c r="E75" s="12">
        <v>30</v>
      </c>
      <c r="F75" s="89">
        <v>35</v>
      </c>
      <c r="G75" s="89">
        <v>44</v>
      </c>
      <c r="H75" s="85">
        <v>43</v>
      </c>
      <c r="I75" s="85">
        <v>44</v>
      </c>
      <c r="J75" s="85">
        <v>42</v>
      </c>
      <c r="K75" s="85"/>
      <c r="L75" s="85">
        <v>40.5</v>
      </c>
      <c r="M75" s="85">
        <v>36.299999999999997</v>
      </c>
      <c r="N75" s="85"/>
      <c r="O75" s="85"/>
      <c r="P75" s="85"/>
      <c r="Q75" s="85"/>
      <c r="R75" s="85"/>
      <c r="S75" s="85"/>
      <c r="T75" s="85"/>
      <c r="U75" s="85"/>
      <c r="V75" s="85"/>
      <c r="W75" s="85"/>
      <c r="X75" s="85"/>
    </row>
    <row r="76" spans="1:24" s="21" customFormat="1" x14ac:dyDescent="0.25">
      <c r="A76" s="22">
        <v>101</v>
      </c>
      <c r="B76" s="30" t="s">
        <v>42</v>
      </c>
      <c r="C76" s="24"/>
      <c r="D76" s="23"/>
      <c r="E76" s="32"/>
      <c r="F76" s="33">
        <f t="shared" ref="F76:X76" si="30">IF(E75=0,F75-D75,IF(F75=0,"",+F75-E75))</f>
        <v>5</v>
      </c>
      <c r="G76" s="33">
        <f t="shared" si="30"/>
        <v>9</v>
      </c>
      <c r="H76" s="33">
        <f t="shared" si="30"/>
        <v>-1</v>
      </c>
      <c r="I76" s="33">
        <f t="shared" si="30"/>
        <v>1</v>
      </c>
      <c r="J76" s="33">
        <f t="shared" si="30"/>
        <v>-2</v>
      </c>
      <c r="K76" s="33" t="str">
        <f t="shared" si="30"/>
        <v/>
      </c>
      <c r="L76" s="33">
        <f t="shared" si="30"/>
        <v>-1.5</v>
      </c>
      <c r="M76" s="33">
        <f t="shared" si="30"/>
        <v>-4.2000000000000028</v>
      </c>
      <c r="N76" s="33" t="str">
        <f t="shared" si="30"/>
        <v/>
      </c>
      <c r="O76" s="33">
        <f t="shared" si="30"/>
        <v>-36.299999999999997</v>
      </c>
      <c r="P76" s="33">
        <f t="shared" si="30"/>
        <v>0</v>
      </c>
      <c r="Q76" s="33">
        <f t="shared" si="30"/>
        <v>0</v>
      </c>
      <c r="R76" s="33">
        <f t="shared" si="30"/>
        <v>0</v>
      </c>
      <c r="S76" s="33">
        <f t="shared" si="30"/>
        <v>0</v>
      </c>
      <c r="T76" s="33">
        <f t="shared" si="30"/>
        <v>0</v>
      </c>
      <c r="U76" s="33">
        <f t="shared" si="30"/>
        <v>0</v>
      </c>
      <c r="V76" s="33">
        <f t="shared" si="30"/>
        <v>0</v>
      </c>
      <c r="W76" s="33">
        <f t="shared" si="30"/>
        <v>0</v>
      </c>
      <c r="X76" s="33">
        <f t="shared" si="30"/>
        <v>0</v>
      </c>
    </row>
    <row r="77" spans="1:24" s="21" customFormat="1" x14ac:dyDescent="0.25">
      <c r="A77" s="22">
        <v>102</v>
      </c>
      <c r="B77" s="23" t="s">
        <v>29</v>
      </c>
      <c r="C77" s="24"/>
      <c r="D77" s="24"/>
      <c r="E77" s="14"/>
      <c r="F77" s="33">
        <f>+IF(F75=0,"",F76/(F$74-E$74)*1000)</f>
        <v>357.14285714285717</v>
      </c>
      <c r="G77" s="33">
        <f t="shared" ref="G77:X77" si="31">+IF(G75=0,"",G76/(G$74-F$74)*1000)</f>
        <v>3000</v>
      </c>
      <c r="H77" s="33">
        <f t="shared" si="31"/>
        <v>-27.777777777777775</v>
      </c>
      <c r="I77" s="33">
        <f t="shared" si="31"/>
        <v>47.619047619047613</v>
      </c>
      <c r="J77" s="33">
        <f t="shared" si="31"/>
        <v>-105.26315789473684</v>
      </c>
      <c r="K77" s="33" t="str">
        <f t="shared" si="31"/>
        <v/>
      </c>
      <c r="L77" s="33">
        <f t="shared" si="31"/>
        <v>-34.883720930232556</v>
      </c>
      <c r="M77" s="33">
        <f t="shared" si="31"/>
        <v>-100.00000000000006</v>
      </c>
      <c r="N77" s="33" t="str">
        <f t="shared" si="31"/>
        <v/>
      </c>
      <c r="O77" s="33" t="str">
        <f t="shared" si="31"/>
        <v/>
      </c>
      <c r="P77" s="33" t="str">
        <f t="shared" si="31"/>
        <v/>
      </c>
      <c r="Q77" s="33" t="str">
        <f t="shared" si="31"/>
        <v/>
      </c>
      <c r="R77" s="33" t="str">
        <f t="shared" si="31"/>
        <v/>
      </c>
      <c r="S77" s="33" t="str">
        <f t="shared" si="31"/>
        <v/>
      </c>
      <c r="T77" s="33" t="str">
        <f t="shared" si="31"/>
        <v/>
      </c>
      <c r="U77" s="33" t="str">
        <f t="shared" si="31"/>
        <v/>
      </c>
      <c r="V77" s="33" t="str">
        <f t="shared" si="31"/>
        <v/>
      </c>
      <c r="W77" s="33" t="str">
        <f t="shared" si="31"/>
        <v/>
      </c>
      <c r="X77" s="33" t="str">
        <f t="shared" si="31"/>
        <v/>
      </c>
    </row>
    <row r="78" spans="1:24" s="21" customFormat="1" x14ac:dyDescent="0.25">
      <c r="A78" s="22">
        <v>103</v>
      </c>
      <c r="B78" s="23" t="s">
        <v>23</v>
      </c>
      <c r="C78" s="24"/>
      <c r="D78" s="27" t="str">
        <f>+B75</f>
        <v>R15</v>
      </c>
      <c r="E78" s="17">
        <f t="shared" ref="E78:X78" si="32">+E75-$D75</f>
        <v>4</v>
      </c>
      <c r="F78" s="17">
        <f t="shared" si="32"/>
        <v>9</v>
      </c>
      <c r="G78" s="17">
        <f t="shared" si="32"/>
        <v>18</v>
      </c>
      <c r="H78" s="17">
        <f t="shared" si="32"/>
        <v>17</v>
      </c>
      <c r="I78" s="17">
        <f t="shared" si="32"/>
        <v>18</v>
      </c>
      <c r="J78" s="17">
        <f t="shared" si="32"/>
        <v>16</v>
      </c>
      <c r="K78" s="17">
        <f t="shared" si="32"/>
        <v>-26</v>
      </c>
      <c r="L78" s="17">
        <f t="shared" si="32"/>
        <v>14.5</v>
      </c>
      <c r="M78" s="17">
        <f t="shared" si="32"/>
        <v>10.299999999999997</v>
      </c>
      <c r="N78" s="17">
        <f t="shared" si="32"/>
        <v>-26</v>
      </c>
      <c r="O78" s="17">
        <f t="shared" si="32"/>
        <v>-26</v>
      </c>
      <c r="P78" s="17">
        <f t="shared" si="32"/>
        <v>-26</v>
      </c>
      <c r="Q78" s="17">
        <f t="shared" si="32"/>
        <v>-26</v>
      </c>
      <c r="R78" s="17">
        <f t="shared" si="32"/>
        <v>-26</v>
      </c>
      <c r="S78" s="17">
        <f t="shared" si="32"/>
        <v>-26</v>
      </c>
      <c r="T78" s="17">
        <f t="shared" si="32"/>
        <v>-26</v>
      </c>
      <c r="U78" s="17">
        <f t="shared" si="32"/>
        <v>-26</v>
      </c>
      <c r="V78" s="17">
        <f t="shared" si="32"/>
        <v>-26</v>
      </c>
      <c r="W78" s="17">
        <f t="shared" si="32"/>
        <v>-26</v>
      </c>
      <c r="X78" s="17">
        <f t="shared" si="32"/>
        <v>-26</v>
      </c>
    </row>
    <row r="79" spans="1:24" s="53" customFormat="1" ht="17.100000000000001" customHeight="1" x14ac:dyDescent="0.25">
      <c r="A79" s="77">
        <v>104</v>
      </c>
      <c r="B79" s="78" t="s">
        <v>18</v>
      </c>
      <c r="C79" s="79"/>
      <c r="D79" s="90"/>
      <c r="E79" s="80" t="s">
        <v>108</v>
      </c>
      <c r="F79" s="80" t="s">
        <v>99</v>
      </c>
      <c r="G79" s="80">
        <v>45108</v>
      </c>
      <c r="H79" s="80"/>
      <c r="I79" s="80" t="s">
        <v>79</v>
      </c>
      <c r="J79" s="80" t="s">
        <v>69</v>
      </c>
      <c r="K79" s="80" t="s">
        <v>67</v>
      </c>
      <c r="L79" s="80"/>
      <c r="M79" s="80"/>
      <c r="N79" s="80"/>
      <c r="O79" s="80"/>
      <c r="P79" s="80"/>
      <c r="Q79" s="80"/>
      <c r="R79" s="80"/>
      <c r="S79" s="80"/>
      <c r="T79" s="80"/>
      <c r="U79" s="80"/>
      <c r="V79" s="80"/>
      <c r="W79" s="80"/>
      <c r="X79" s="80"/>
    </row>
    <row r="80" spans="1:24" s="61" customFormat="1" ht="15" customHeight="1" x14ac:dyDescent="0.2">
      <c r="A80" s="71"/>
      <c r="B80" s="72"/>
      <c r="C80" s="73"/>
      <c r="D80" s="73"/>
      <c r="E80" s="91"/>
      <c r="F80" s="91"/>
      <c r="G80" s="91"/>
      <c r="H80" s="91"/>
      <c r="I80" s="91"/>
      <c r="J80" s="91"/>
      <c r="K80" s="91"/>
      <c r="L80" s="91"/>
      <c r="M80" s="91"/>
      <c r="N80" s="91"/>
      <c r="O80" s="91"/>
      <c r="P80" s="91"/>
      <c r="Q80" s="91"/>
      <c r="R80" s="91"/>
      <c r="S80" s="91"/>
      <c r="T80" s="91"/>
      <c r="U80" s="91"/>
      <c r="V80" s="91"/>
      <c r="W80" s="91"/>
      <c r="X80" s="91"/>
    </row>
    <row r="81" spans="1:24" s="65" customFormat="1" ht="15" customHeight="1" thickBot="1" x14ac:dyDescent="0.25">
      <c r="A81" s="74"/>
      <c r="B81" s="75"/>
      <c r="C81" s="76"/>
      <c r="D81" s="76"/>
      <c r="E81" s="74"/>
      <c r="F81" s="74"/>
      <c r="G81" s="74"/>
      <c r="H81" s="74"/>
      <c r="I81" s="74"/>
      <c r="J81" s="74"/>
      <c r="K81" s="74"/>
      <c r="L81" s="74"/>
      <c r="M81" s="74"/>
      <c r="N81" s="74"/>
      <c r="O81" s="74"/>
      <c r="P81" s="74"/>
      <c r="Q81" s="74"/>
      <c r="R81" s="74"/>
      <c r="S81" s="74"/>
      <c r="T81" s="74"/>
      <c r="U81" s="74"/>
      <c r="V81" s="74"/>
      <c r="W81" s="74"/>
      <c r="X81" s="74"/>
    </row>
    <row r="82" spans="1:24" s="45" customFormat="1" ht="15.95" customHeight="1" x14ac:dyDescent="0.25">
      <c r="A82" s="39"/>
      <c r="B82" s="40"/>
      <c r="C82" s="41"/>
      <c r="D82" s="41"/>
      <c r="E82" s="42">
        <v>45173</v>
      </c>
      <c r="F82" s="43">
        <v>45187</v>
      </c>
      <c r="G82" s="43">
        <v>45190</v>
      </c>
      <c r="H82" s="43">
        <v>45226</v>
      </c>
      <c r="I82" s="43">
        <v>45247</v>
      </c>
      <c r="J82" s="43">
        <v>45266</v>
      </c>
      <c r="K82" s="43">
        <v>45287</v>
      </c>
      <c r="L82" s="43">
        <v>45330</v>
      </c>
      <c r="M82" s="43">
        <v>45372</v>
      </c>
      <c r="N82" s="44"/>
      <c r="O82" s="44"/>
      <c r="P82" s="44"/>
      <c r="Q82" s="44"/>
      <c r="R82" s="44"/>
      <c r="S82" s="44"/>
      <c r="T82" s="44"/>
      <c r="U82" s="44"/>
      <c r="V82" s="44"/>
      <c r="W82" s="44"/>
      <c r="X82" s="44"/>
    </row>
    <row r="83" spans="1:24" s="49" customFormat="1" x14ac:dyDescent="0.25">
      <c r="A83" s="46">
        <v>110</v>
      </c>
      <c r="B83" s="47" t="s">
        <v>56</v>
      </c>
      <c r="C83" s="13"/>
      <c r="D83" s="13">
        <v>33</v>
      </c>
      <c r="E83" s="12">
        <v>33</v>
      </c>
      <c r="F83" s="92">
        <v>40.5</v>
      </c>
      <c r="G83" s="92"/>
      <c r="H83" s="13">
        <v>37.5</v>
      </c>
      <c r="I83" s="13">
        <v>38</v>
      </c>
      <c r="J83" s="13">
        <v>40</v>
      </c>
      <c r="K83" s="13">
        <v>40</v>
      </c>
      <c r="L83" s="13">
        <v>38.1</v>
      </c>
      <c r="M83" s="13"/>
      <c r="N83" s="13"/>
      <c r="O83" s="13"/>
      <c r="P83" s="13"/>
      <c r="Q83" s="13"/>
      <c r="R83" s="13"/>
      <c r="S83" s="13"/>
      <c r="T83" s="13"/>
      <c r="U83" s="13"/>
      <c r="V83" s="13"/>
      <c r="W83" s="13"/>
      <c r="X83" s="13"/>
    </row>
    <row r="84" spans="1:24" s="21" customFormat="1" x14ac:dyDescent="0.25">
      <c r="A84" s="19">
        <v>111</v>
      </c>
      <c r="B84" s="20" t="s">
        <v>46</v>
      </c>
      <c r="C84" s="15"/>
      <c r="D84" s="15"/>
      <c r="E84" s="14"/>
      <c r="F84" s="16">
        <f>IF(E83=0,F83-D83,IF(F83=0,"",+F83-E83))</f>
        <v>7.5</v>
      </c>
      <c r="G84" s="16" t="str">
        <f t="shared" ref="G84:X84" si="33">IF(F83=0,G83-E83,IF(G83=0,"",+G83-F83))</f>
        <v/>
      </c>
      <c r="H84" s="16">
        <f t="shared" si="33"/>
        <v>-3</v>
      </c>
      <c r="I84" s="16">
        <f t="shared" si="33"/>
        <v>0.5</v>
      </c>
      <c r="J84" s="16">
        <f t="shared" si="33"/>
        <v>2</v>
      </c>
      <c r="K84" s="16">
        <f t="shared" si="33"/>
        <v>0</v>
      </c>
      <c r="L84" s="16">
        <f t="shared" si="33"/>
        <v>-1.8999999999999986</v>
      </c>
      <c r="M84" s="16" t="str">
        <f t="shared" si="33"/>
        <v/>
      </c>
      <c r="N84" s="16">
        <f t="shared" si="33"/>
        <v>-38.1</v>
      </c>
      <c r="O84" s="16">
        <f t="shared" si="33"/>
        <v>0</v>
      </c>
      <c r="P84" s="16">
        <f t="shared" si="33"/>
        <v>0</v>
      </c>
      <c r="Q84" s="16">
        <f t="shared" si="33"/>
        <v>0</v>
      </c>
      <c r="R84" s="16">
        <f t="shared" si="33"/>
        <v>0</v>
      </c>
      <c r="S84" s="16">
        <f t="shared" si="33"/>
        <v>0</v>
      </c>
      <c r="T84" s="16">
        <f t="shared" si="33"/>
        <v>0</v>
      </c>
      <c r="U84" s="16">
        <f t="shared" si="33"/>
        <v>0</v>
      </c>
      <c r="V84" s="16">
        <f t="shared" si="33"/>
        <v>0</v>
      </c>
      <c r="W84" s="16">
        <f t="shared" si="33"/>
        <v>0</v>
      </c>
      <c r="X84" s="16">
        <f t="shared" si="33"/>
        <v>0</v>
      </c>
    </row>
    <row r="85" spans="1:24" s="21" customFormat="1" x14ac:dyDescent="0.25">
      <c r="A85" s="19">
        <v>112</v>
      </c>
      <c r="B85" s="20" t="s">
        <v>47</v>
      </c>
      <c r="C85" s="15"/>
      <c r="D85" s="34"/>
      <c r="E85" s="35"/>
      <c r="F85" s="17">
        <f>+IF(F83=0,"",F84/(F$82-E$82)*1000)</f>
        <v>535.71428571428567</v>
      </c>
      <c r="G85" s="17" t="str">
        <f t="shared" ref="G85:X85" si="34">+IF(G83=0,"",G84/(G$82-F$82)*1000)</f>
        <v/>
      </c>
      <c r="H85" s="17">
        <f t="shared" si="34"/>
        <v>-83.333333333333329</v>
      </c>
      <c r="I85" s="17">
        <f t="shared" si="34"/>
        <v>23.809523809523807</v>
      </c>
      <c r="J85" s="17">
        <f t="shared" si="34"/>
        <v>105.26315789473684</v>
      </c>
      <c r="K85" s="17">
        <f t="shared" si="34"/>
        <v>0</v>
      </c>
      <c r="L85" s="17">
        <f t="shared" si="34"/>
        <v>-44.186046511627872</v>
      </c>
      <c r="M85" s="17" t="str">
        <f t="shared" si="34"/>
        <v/>
      </c>
      <c r="N85" s="17" t="str">
        <f t="shared" si="34"/>
        <v/>
      </c>
      <c r="O85" s="17" t="str">
        <f t="shared" si="34"/>
        <v/>
      </c>
      <c r="P85" s="17" t="str">
        <f t="shared" si="34"/>
        <v/>
      </c>
      <c r="Q85" s="17" t="str">
        <f t="shared" si="34"/>
        <v/>
      </c>
      <c r="R85" s="17" t="str">
        <f t="shared" si="34"/>
        <v/>
      </c>
      <c r="S85" s="17" t="str">
        <f t="shared" si="34"/>
        <v/>
      </c>
      <c r="T85" s="17" t="str">
        <f t="shared" si="34"/>
        <v/>
      </c>
      <c r="U85" s="17" t="str">
        <f t="shared" si="34"/>
        <v/>
      </c>
      <c r="V85" s="17" t="str">
        <f t="shared" si="34"/>
        <v/>
      </c>
      <c r="W85" s="17" t="str">
        <f t="shared" si="34"/>
        <v/>
      </c>
      <c r="X85" s="17" t="str">
        <f t="shared" si="34"/>
        <v/>
      </c>
    </row>
    <row r="86" spans="1:24" s="21" customFormat="1" x14ac:dyDescent="0.25">
      <c r="A86" s="19">
        <v>113</v>
      </c>
      <c r="B86" s="20" t="s">
        <v>48</v>
      </c>
      <c r="C86" s="15"/>
      <c r="D86" s="36" t="str">
        <f>+B83</f>
        <v xml:space="preserve">Horizontale </v>
      </c>
      <c r="E86" s="14">
        <f>+E83-$D83</f>
        <v>0</v>
      </c>
      <c r="F86" s="15">
        <f>+F83-$D83</f>
        <v>7.5</v>
      </c>
      <c r="G86" s="15">
        <f t="shared" ref="G86:X86" si="35">+G83-$D83</f>
        <v>-33</v>
      </c>
      <c r="H86" s="15">
        <f t="shared" si="35"/>
        <v>4.5</v>
      </c>
      <c r="I86" s="15">
        <f t="shared" si="35"/>
        <v>5</v>
      </c>
      <c r="J86" s="15">
        <f t="shared" si="35"/>
        <v>7</v>
      </c>
      <c r="K86" s="15">
        <f t="shared" si="35"/>
        <v>7</v>
      </c>
      <c r="L86" s="15">
        <f t="shared" si="35"/>
        <v>5.1000000000000014</v>
      </c>
      <c r="M86" s="15">
        <f t="shared" si="35"/>
        <v>-33</v>
      </c>
      <c r="N86" s="15">
        <f t="shared" si="35"/>
        <v>-33</v>
      </c>
      <c r="O86" s="15">
        <f t="shared" si="35"/>
        <v>-33</v>
      </c>
      <c r="P86" s="15">
        <f t="shared" si="35"/>
        <v>-33</v>
      </c>
      <c r="Q86" s="15">
        <f t="shared" si="35"/>
        <v>-33</v>
      </c>
      <c r="R86" s="15">
        <f t="shared" si="35"/>
        <v>-33</v>
      </c>
      <c r="S86" s="15">
        <f t="shared" si="35"/>
        <v>-33</v>
      </c>
      <c r="T86" s="15">
        <f t="shared" si="35"/>
        <v>-33</v>
      </c>
      <c r="U86" s="15">
        <f t="shared" si="35"/>
        <v>-33</v>
      </c>
      <c r="V86" s="15">
        <f t="shared" si="35"/>
        <v>-33</v>
      </c>
      <c r="W86" s="15">
        <f t="shared" si="35"/>
        <v>-33</v>
      </c>
      <c r="X86" s="15">
        <f t="shared" si="35"/>
        <v>-33</v>
      </c>
    </row>
    <row r="87" spans="1:24" s="99" customFormat="1" x14ac:dyDescent="0.25">
      <c r="A87" s="93">
        <v>114</v>
      </c>
      <c r="B87" s="94" t="s">
        <v>18</v>
      </c>
      <c r="C87" s="95"/>
      <c r="D87" s="95"/>
      <c r="E87" s="96" t="s">
        <v>106</v>
      </c>
      <c r="F87" s="54" t="s">
        <v>103</v>
      </c>
      <c r="G87" s="54">
        <v>45100</v>
      </c>
      <c r="H87" s="54" t="s">
        <v>63</v>
      </c>
      <c r="I87" s="54" t="s">
        <v>87</v>
      </c>
      <c r="J87" s="54" t="s">
        <v>88</v>
      </c>
      <c r="K87" s="97" t="s">
        <v>89</v>
      </c>
      <c r="L87" s="54" t="s">
        <v>122</v>
      </c>
      <c r="M87" s="54"/>
      <c r="N87" s="98"/>
      <c r="O87" s="98"/>
      <c r="P87" s="98"/>
      <c r="Q87" s="98"/>
      <c r="R87" s="98"/>
      <c r="S87" s="98"/>
      <c r="T87" s="98"/>
      <c r="U87" s="98"/>
      <c r="V87" s="98"/>
      <c r="W87" s="98"/>
      <c r="X87" s="98"/>
    </row>
    <row r="88" spans="1:24" s="61" customFormat="1" ht="15" customHeight="1" x14ac:dyDescent="0.2">
      <c r="A88" s="58"/>
      <c r="B88" s="59"/>
      <c r="C88" s="60"/>
      <c r="D88" s="60"/>
      <c r="E88" s="58"/>
      <c r="F88" s="58"/>
      <c r="G88" s="58"/>
      <c r="H88" s="58"/>
      <c r="I88" s="58"/>
      <c r="J88" s="58"/>
      <c r="K88" s="58"/>
      <c r="L88" s="58"/>
      <c r="M88" s="58"/>
      <c r="N88" s="58"/>
      <c r="O88" s="58"/>
      <c r="P88" s="58"/>
      <c r="Q88" s="58"/>
    </row>
    <row r="89" spans="1:24" s="65" customFormat="1" ht="15" customHeight="1" thickBot="1" x14ac:dyDescent="0.25">
      <c r="A89" s="62"/>
      <c r="B89" s="63"/>
      <c r="C89" s="64"/>
      <c r="D89" s="64"/>
      <c r="E89" s="62"/>
      <c r="F89" s="62"/>
      <c r="G89" s="62"/>
      <c r="H89" s="62"/>
      <c r="I89" s="62"/>
      <c r="J89" s="62"/>
      <c r="K89" s="62"/>
      <c r="L89" s="62"/>
      <c r="M89" s="62"/>
      <c r="N89" s="62"/>
      <c r="O89" s="62"/>
      <c r="P89" s="62"/>
      <c r="Q89" s="62"/>
    </row>
    <row r="90" spans="1:24" s="70" customFormat="1" x14ac:dyDescent="0.25">
      <c r="A90" s="66"/>
      <c r="B90" s="67"/>
      <c r="C90" s="68"/>
      <c r="D90" s="68"/>
      <c r="E90" s="69">
        <v>45173</v>
      </c>
      <c r="F90" s="69">
        <v>45187</v>
      </c>
      <c r="G90" s="69">
        <v>45190</v>
      </c>
      <c r="H90" s="69">
        <v>45226</v>
      </c>
      <c r="I90" s="69">
        <v>45247</v>
      </c>
      <c r="J90" s="69">
        <v>45266</v>
      </c>
      <c r="K90" s="69">
        <v>45287</v>
      </c>
      <c r="L90" s="69">
        <v>45330</v>
      </c>
      <c r="M90" s="69">
        <v>45372</v>
      </c>
      <c r="N90" s="68"/>
      <c r="O90" s="68"/>
      <c r="P90" s="68"/>
      <c r="Q90" s="68"/>
      <c r="R90" s="68"/>
      <c r="S90" s="68"/>
      <c r="T90" s="68"/>
      <c r="U90" s="68"/>
      <c r="V90" s="68"/>
      <c r="W90" s="68"/>
      <c r="X90" s="68"/>
    </row>
    <row r="91" spans="1:24" s="49" customFormat="1" x14ac:dyDescent="0.25">
      <c r="A91" s="83">
        <v>120</v>
      </c>
      <c r="B91" s="84" t="s">
        <v>57</v>
      </c>
      <c r="C91" s="85"/>
      <c r="D91" s="85">
        <v>36</v>
      </c>
      <c r="E91" s="12">
        <v>50</v>
      </c>
      <c r="F91" s="89">
        <v>50.6</v>
      </c>
      <c r="G91" s="89"/>
      <c r="H91" s="85">
        <v>57</v>
      </c>
      <c r="I91" s="85">
        <v>49.5</v>
      </c>
      <c r="J91" s="85">
        <v>59.5</v>
      </c>
      <c r="K91" s="85">
        <v>57</v>
      </c>
      <c r="L91" s="85">
        <v>54.5</v>
      </c>
      <c r="M91" s="85">
        <v>50</v>
      </c>
      <c r="N91" s="85"/>
      <c r="O91" s="85"/>
      <c r="P91" s="85"/>
      <c r="Q91" s="85"/>
      <c r="R91" s="85"/>
      <c r="S91" s="85"/>
      <c r="T91" s="85"/>
      <c r="U91" s="85"/>
      <c r="V91" s="85"/>
      <c r="W91" s="85"/>
      <c r="X91" s="85"/>
    </row>
    <row r="92" spans="1:24" s="21" customFormat="1" x14ac:dyDescent="0.25">
      <c r="A92" s="22">
        <v>121</v>
      </c>
      <c r="B92" s="23" t="s">
        <v>45</v>
      </c>
      <c r="C92" s="24"/>
      <c r="D92" s="24"/>
      <c r="E92" s="14"/>
      <c r="F92" s="33">
        <f>IF(E91=0,F91-D91,IF(F91=0,"",+F91-E91))</f>
        <v>0.60000000000000142</v>
      </c>
      <c r="G92" s="33" t="str">
        <f t="shared" ref="G92:X92" si="36">IF(F91=0,G91-E91,IF(G91=0,"",+G91-F91))</f>
        <v/>
      </c>
      <c r="H92" s="33">
        <f t="shared" si="36"/>
        <v>6.3999999999999986</v>
      </c>
      <c r="I92" s="33">
        <f t="shared" si="36"/>
        <v>-7.5</v>
      </c>
      <c r="J92" s="33">
        <f t="shared" si="36"/>
        <v>10</v>
      </c>
      <c r="K92" s="33">
        <f t="shared" si="36"/>
        <v>-2.5</v>
      </c>
      <c r="L92" s="33">
        <f t="shared" si="36"/>
        <v>-2.5</v>
      </c>
      <c r="M92" s="33">
        <f t="shared" si="36"/>
        <v>-4.5</v>
      </c>
      <c r="N92" s="33" t="str">
        <f t="shared" si="36"/>
        <v/>
      </c>
      <c r="O92" s="33">
        <f t="shared" si="36"/>
        <v>-50</v>
      </c>
      <c r="P92" s="33">
        <f t="shared" si="36"/>
        <v>0</v>
      </c>
      <c r="Q92" s="33">
        <f t="shared" si="36"/>
        <v>0</v>
      </c>
      <c r="R92" s="33">
        <f t="shared" si="36"/>
        <v>0</v>
      </c>
      <c r="S92" s="33">
        <f t="shared" si="36"/>
        <v>0</v>
      </c>
      <c r="T92" s="33">
        <f t="shared" si="36"/>
        <v>0</v>
      </c>
      <c r="U92" s="33">
        <f t="shared" si="36"/>
        <v>0</v>
      </c>
      <c r="V92" s="33">
        <f t="shared" si="36"/>
        <v>0</v>
      </c>
      <c r="W92" s="33">
        <f t="shared" si="36"/>
        <v>0</v>
      </c>
      <c r="X92" s="33">
        <f t="shared" si="36"/>
        <v>0</v>
      </c>
    </row>
    <row r="93" spans="1:24" s="21" customFormat="1" x14ac:dyDescent="0.25">
      <c r="A93" s="22">
        <v>122</v>
      </c>
      <c r="B93" s="23" t="s">
        <v>49</v>
      </c>
      <c r="C93" s="24"/>
      <c r="D93" s="24"/>
      <c r="E93" s="14"/>
      <c r="F93" s="26">
        <f>+IF(F91=0,"",F92/(F$90-E$90)*1000)</f>
        <v>42.857142857142961</v>
      </c>
      <c r="G93" s="26" t="str">
        <f t="shared" ref="G93:X93" si="37">+IF(G91=0,"",G92/(G$90-F$90)*1000)</f>
        <v/>
      </c>
      <c r="H93" s="26">
        <f t="shared" si="37"/>
        <v>177.77777777777774</v>
      </c>
      <c r="I93" s="26">
        <f t="shared" si="37"/>
        <v>-357.14285714285717</v>
      </c>
      <c r="J93" s="26">
        <f t="shared" si="37"/>
        <v>526.31578947368416</v>
      </c>
      <c r="K93" s="26">
        <f t="shared" si="37"/>
        <v>-119.04761904761904</v>
      </c>
      <c r="L93" s="26">
        <f t="shared" si="37"/>
        <v>-58.139534883720927</v>
      </c>
      <c r="M93" s="26">
        <f t="shared" si="37"/>
        <v>-107.14285714285714</v>
      </c>
      <c r="N93" s="26" t="str">
        <f t="shared" si="37"/>
        <v/>
      </c>
      <c r="O93" s="26" t="str">
        <f t="shared" si="37"/>
        <v/>
      </c>
      <c r="P93" s="26" t="str">
        <f t="shared" si="37"/>
        <v/>
      </c>
      <c r="Q93" s="26" t="str">
        <f t="shared" si="37"/>
        <v/>
      </c>
      <c r="R93" s="26" t="str">
        <f t="shared" si="37"/>
        <v/>
      </c>
      <c r="S93" s="26" t="str">
        <f t="shared" si="37"/>
        <v/>
      </c>
      <c r="T93" s="26" t="str">
        <f t="shared" si="37"/>
        <v/>
      </c>
      <c r="U93" s="26" t="str">
        <f t="shared" si="37"/>
        <v/>
      </c>
      <c r="V93" s="26" t="str">
        <f t="shared" si="37"/>
        <v/>
      </c>
      <c r="W93" s="26" t="str">
        <f t="shared" si="37"/>
        <v/>
      </c>
      <c r="X93" s="26" t="str">
        <f t="shared" si="37"/>
        <v/>
      </c>
    </row>
    <row r="94" spans="1:24" s="21" customFormat="1" x14ac:dyDescent="0.25">
      <c r="A94" s="22">
        <v>123</v>
      </c>
      <c r="B94" s="23" t="s">
        <v>32</v>
      </c>
      <c r="C94" s="24"/>
      <c r="D94" s="37" t="str">
        <f>+B91</f>
        <v>LAYENS 1</v>
      </c>
      <c r="E94" s="17">
        <f>+E91-$D91</f>
        <v>14</v>
      </c>
      <c r="F94" s="17">
        <f>+F91-$D91</f>
        <v>14.600000000000001</v>
      </c>
      <c r="G94" s="17">
        <f t="shared" ref="G94:X94" si="38">+G91-$D91</f>
        <v>-36</v>
      </c>
      <c r="H94" s="17">
        <f t="shared" si="38"/>
        <v>21</v>
      </c>
      <c r="I94" s="17">
        <f t="shared" si="38"/>
        <v>13.5</v>
      </c>
      <c r="J94" s="17">
        <f t="shared" si="38"/>
        <v>23.5</v>
      </c>
      <c r="K94" s="17">
        <f t="shared" si="38"/>
        <v>21</v>
      </c>
      <c r="L94" s="17">
        <f t="shared" si="38"/>
        <v>18.5</v>
      </c>
      <c r="M94" s="17">
        <f t="shared" si="38"/>
        <v>14</v>
      </c>
      <c r="N94" s="17">
        <f t="shared" si="38"/>
        <v>-36</v>
      </c>
      <c r="O94" s="17">
        <f t="shared" si="38"/>
        <v>-36</v>
      </c>
      <c r="P94" s="17">
        <f t="shared" si="38"/>
        <v>-36</v>
      </c>
      <c r="Q94" s="17">
        <f t="shared" si="38"/>
        <v>-36</v>
      </c>
      <c r="R94" s="17">
        <f t="shared" si="38"/>
        <v>-36</v>
      </c>
      <c r="S94" s="17">
        <f t="shared" si="38"/>
        <v>-36</v>
      </c>
      <c r="T94" s="17">
        <f t="shared" si="38"/>
        <v>-36</v>
      </c>
      <c r="U94" s="17">
        <f t="shared" si="38"/>
        <v>-36</v>
      </c>
      <c r="V94" s="17">
        <f t="shared" si="38"/>
        <v>-36</v>
      </c>
      <c r="W94" s="17">
        <f t="shared" si="38"/>
        <v>-36</v>
      </c>
      <c r="X94" s="17">
        <f t="shared" si="38"/>
        <v>-36</v>
      </c>
    </row>
    <row r="95" spans="1:24" s="53" customFormat="1" x14ac:dyDescent="0.25">
      <c r="A95" s="77">
        <v>124</v>
      </c>
      <c r="B95" s="78" t="s">
        <v>18</v>
      </c>
      <c r="C95" s="79"/>
      <c r="D95" s="79" t="s">
        <v>64</v>
      </c>
      <c r="E95" s="52" t="s">
        <v>65</v>
      </c>
      <c r="F95" s="79" t="s">
        <v>109</v>
      </c>
      <c r="G95" s="80">
        <v>45113</v>
      </c>
      <c r="H95" s="79"/>
      <c r="I95" s="79" t="s">
        <v>78</v>
      </c>
      <c r="J95" s="79" t="s">
        <v>90</v>
      </c>
      <c r="K95" s="79" t="s">
        <v>91</v>
      </c>
      <c r="L95" s="100" t="s">
        <v>118</v>
      </c>
      <c r="M95" s="79"/>
      <c r="N95" s="100"/>
      <c r="O95" s="79"/>
      <c r="P95" s="100"/>
      <c r="Q95" s="79"/>
      <c r="R95" s="100"/>
      <c r="S95" s="79"/>
      <c r="T95" s="100"/>
      <c r="U95" s="79"/>
      <c r="V95" s="100"/>
      <c r="W95" s="79"/>
      <c r="X95" s="100"/>
    </row>
    <row r="96" spans="1:24" s="49" customFormat="1" x14ac:dyDescent="0.25">
      <c r="A96" s="83"/>
      <c r="B96" s="101"/>
      <c r="C96" s="85"/>
      <c r="D96" s="73"/>
      <c r="E96" s="91"/>
      <c r="F96" s="91"/>
      <c r="G96" s="91"/>
      <c r="H96" s="91"/>
      <c r="I96" s="91"/>
      <c r="J96" s="91"/>
      <c r="K96" s="91"/>
      <c r="L96" s="91"/>
      <c r="M96" s="91"/>
      <c r="N96" s="91"/>
      <c r="O96" s="91"/>
      <c r="P96" s="91"/>
      <c r="Q96" s="91"/>
      <c r="R96" s="91"/>
      <c r="S96" s="91"/>
      <c r="T96" s="91"/>
      <c r="U96" s="91"/>
      <c r="V96" s="91"/>
      <c r="W96" s="91"/>
      <c r="X96" s="91"/>
    </row>
    <row r="97" spans="1:24" s="65" customFormat="1" ht="15" customHeight="1" thickBot="1" x14ac:dyDescent="0.25">
      <c r="A97" s="74"/>
      <c r="B97" s="75"/>
      <c r="C97" s="76"/>
      <c r="D97" s="76"/>
      <c r="E97" s="74"/>
      <c r="F97" s="74"/>
      <c r="G97" s="74"/>
      <c r="H97" s="74"/>
      <c r="I97" s="74"/>
      <c r="J97" s="74"/>
      <c r="K97" s="74"/>
      <c r="L97" s="74"/>
      <c r="M97" s="74"/>
      <c r="N97" s="74"/>
      <c r="O97" s="74"/>
      <c r="P97" s="74"/>
      <c r="Q97" s="74"/>
      <c r="R97" s="74"/>
      <c r="S97" s="74"/>
      <c r="T97" s="74"/>
      <c r="U97" s="74"/>
      <c r="V97" s="74"/>
      <c r="W97" s="74"/>
      <c r="X97" s="74"/>
    </row>
    <row r="98" spans="1:24" s="45" customFormat="1" ht="15.95" customHeight="1" x14ac:dyDescent="0.25">
      <c r="A98" s="39"/>
      <c r="B98" s="40"/>
      <c r="C98" s="41"/>
      <c r="D98" s="41"/>
      <c r="E98" s="42">
        <v>45173</v>
      </c>
      <c r="F98" s="43">
        <v>45187</v>
      </c>
      <c r="G98" s="43">
        <v>45190</v>
      </c>
      <c r="H98" s="43">
        <v>45226</v>
      </c>
      <c r="I98" s="43">
        <v>45247</v>
      </c>
      <c r="J98" s="43">
        <v>45266</v>
      </c>
      <c r="K98" s="43">
        <v>45287</v>
      </c>
      <c r="L98" s="43">
        <v>45330</v>
      </c>
      <c r="M98" s="43">
        <v>45372</v>
      </c>
      <c r="N98" s="44"/>
      <c r="O98" s="44"/>
      <c r="P98" s="44"/>
      <c r="Q98" s="44"/>
      <c r="R98" s="44"/>
      <c r="S98" s="44"/>
      <c r="T98" s="44"/>
      <c r="U98" s="44"/>
      <c r="V98" s="44"/>
      <c r="W98" s="44"/>
      <c r="X98" s="44"/>
    </row>
    <row r="99" spans="1:24" s="49" customFormat="1" x14ac:dyDescent="0.25">
      <c r="A99" s="46">
        <v>130</v>
      </c>
      <c r="B99" s="47" t="s">
        <v>58</v>
      </c>
      <c r="C99" s="85" t="s">
        <v>9</v>
      </c>
      <c r="D99" s="13">
        <v>23</v>
      </c>
      <c r="E99" s="12">
        <v>27.5</v>
      </c>
      <c r="F99" s="92">
        <v>38</v>
      </c>
      <c r="G99" s="92"/>
      <c r="H99" s="13">
        <v>35.200000000000003</v>
      </c>
      <c r="I99" s="13">
        <v>34.5</v>
      </c>
      <c r="J99" s="13">
        <v>37</v>
      </c>
      <c r="K99" s="13">
        <v>37</v>
      </c>
      <c r="L99" s="13">
        <v>35</v>
      </c>
      <c r="M99" s="13">
        <v>32</v>
      </c>
      <c r="N99" s="13"/>
      <c r="O99" s="13"/>
      <c r="P99" s="13"/>
      <c r="Q99" s="13"/>
      <c r="R99" s="13"/>
      <c r="S99" s="13"/>
      <c r="T99" s="13"/>
      <c r="U99" s="13"/>
      <c r="V99" s="13"/>
      <c r="W99" s="13"/>
      <c r="X99" s="13"/>
    </row>
    <row r="100" spans="1:24" s="21" customFormat="1" x14ac:dyDescent="0.25">
      <c r="A100" s="19">
        <v>131</v>
      </c>
      <c r="B100" s="20" t="s">
        <v>44</v>
      </c>
      <c r="C100" s="15"/>
      <c r="D100" s="15"/>
      <c r="E100" s="14"/>
      <c r="F100" s="16">
        <f>IF(E99=0,F99-D99,IF(F99=0,0,+F99-E99))</f>
        <v>10.5</v>
      </c>
      <c r="G100" s="16">
        <f t="shared" ref="G100:X100" si="39">IF(F99=0,G99-E99,IF(G99=0,0,+G99-F99))</f>
        <v>0</v>
      </c>
      <c r="H100" s="16">
        <f t="shared" si="39"/>
        <v>-2.7999999999999972</v>
      </c>
      <c r="I100" s="16">
        <f t="shared" si="39"/>
        <v>-0.70000000000000284</v>
      </c>
      <c r="J100" s="16">
        <f t="shared" si="39"/>
        <v>2.5</v>
      </c>
      <c r="K100" s="16">
        <f t="shared" si="39"/>
        <v>0</v>
      </c>
      <c r="L100" s="16">
        <f t="shared" si="39"/>
        <v>-2</v>
      </c>
      <c r="M100" s="16">
        <f t="shared" si="39"/>
        <v>-3</v>
      </c>
      <c r="N100" s="16">
        <f t="shared" si="39"/>
        <v>0</v>
      </c>
      <c r="O100" s="16">
        <f t="shared" si="39"/>
        <v>-32</v>
      </c>
      <c r="P100" s="16">
        <f t="shared" si="39"/>
        <v>0</v>
      </c>
      <c r="Q100" s="16">
        <f t="shared" si="39"/>
        <v>0</v>
      </c>
      <c r="R100" s="16">
        <f t="shared" si="39"/>
        <v>0</v>
      </c>
      <c r="S100" s="16">
        <f t="shared" si="39"/>
        <v>0</v>
      </c>
      <c r="T100" s="16">
        <f t="shared" si="39"/>
        <v>0</v>
      </c>
      <c r="U100" s="16">
        <f t="shared" si="39"/>
        <v>0</v>
      </c>
      <c r="V100" s="16">
        <f t="shared" si="39"/>
        <v>0</v>
      </c>
      <c r="W100" s="16">
        <f t="shared" si="39"/>
        <v>0</v>
      </c>
      <c r="X100" s="16">
        <f t="shared" si="39"/>
        <v>0</v>
      </c>
    </row>
    <row r="101" spans="1:24" s="21" customFormat="1" x14ac:dyDescent="0.25">
      <c r="A101" s="19">
        <v>132</v>
      </c>
      <c r="B101" s="20" t="s">
        <v>50</v>
      </c>
      <c r="C101" s="15"/>
      <c r="D101" s="15"/>
      <c r="E101" s="14"/>
      <c r="F101" s="16">
        <f>+IF(F99=0,"",F100/(F$98-E$98)*1000)</f>
        <v>750</v>
      </c>
      <c r="G101" s="16" t="str">
        <f t="shared" ref="G101:X101" si="40">+IF(G99=0,"",G100/(G$98-F$98)*1000)</f>
        <v/>
      </c>
      <c r="H101" s="16">
        <f t="shared" si="40"/>
        <v>-77.7777777777777</v>
      </c>
      <c r="I101" s="16">
        <f t="shared" si="40"/>
        <v>-33.333333333333471</v>
      </c>
      <c r="J101" s="16">
        <f t="shared" si="40"/>
        <v>131.57894736842104</v>
      </c>
      <c r="K101" s="16">
        <f t="shared" si="40"/>
        <v>0</v>
      </c>
      <c r="L101" s="16">
        <f t="shared" si="40"/>
        <v>-46.511627906976742</v>
      </c>
      <c r="M101" s="16">
        <f t="shared" si="40"/>
        <v>-71.428571428571431</v>
      </c>
      <c r="N101" s="16" t="str">
        <f t="shared" si="40"/>
        <v/>
      </c>
      <c r="O101" s="16" t="str">
        <f t="shared" si="40"/>
        <v/>
      </c>
      <c r="P101" s="16" t="str">
        <f t="shared" si="40"/>
        <v/>
      </c>
      <c r="Q101" s="16" t="str">
        <f t="shared" si="40"/>
        <v/>
      </c>
      <c r="R101" s="16" t="str">
        <f t="shared" si="40"/>
        <v/>
      </c>
      <c r="S101" s="16" t="str">
        <f t="shared" si="40"/>
        <v/>
      </c>
      <c r="T101" s="16" t="str">
        <f t="shared" si="40"/>
        <v/>
      </c>
      <c r="U101" s="16" t="str">
        <f t="shared" si="40"/>
        <v/>
      </c>
      <c r="V101" s="16" t="str">
        <f t="shared" si="40"/>
        <v/>
      </c>
      <c r="W101" s="16" t="str">
        <f t="shared" si="40"/>
        <v/>
      </c>
      <c r="X101" s="16" t="str">
        <f t="shared" si="40"/>
        <v/>
      </c>
    </row>
    <row r="102" spans="1:24" s="21" customFormat="1" x14ac:dyDescent="0.25">
      <c r="A102" s="19">
        <v>133</v>
      </c>
      <c r="B102" s="20" t="s">
        <v>43</v>
      </c>
      <c r="C102" s="15"/>
      <c r="D102" s="34" t="str">
        <f>+B99</f>
        <v>LAYENS 2</v>
      </c>
      <c r="E102" s="35">
        <f t="shared" ref="E102:X102" si="41">+E99-$D99</f>
        <v>4.5</v>
      </c>
      <c r="F102" s="17">
        <f t="shared" si="41"/>
        <v>15</v>
      </c>
      <c r="G102" s="17">
        <f t="shared" si="41"/>
        <v>-23</v>
      </c>
      <c r="H102" s="17">
        <f t="shared" si="41"/>
        <v>12.200000000000003</v>
      </c>
      <c r="I102" s="17">
        <f t="shared" si="41"/>
        <v>11.5</v>
      </c>
      <c r="J102" s="17">
        <f t="shared" si="41"/>
        <v>14</v>
      </c>
      <c r="K102" s="17">
        <f t="shared" si="41"/>
        <v>14</v>
      </c>
      <c r="L102" s="17">
        <f t="shared" si="41"/>
        <v>12</v>
      </c>
      <c r="M102" s="17">
        <f t="shared" si="41"/>
        <v>9</v>
      </c>
      <c r="N102" s="17">
        <f t="shared" si="41"/>
        <v>-23</v>
      </c>
      <c r="O102" s="17">
        <f t="shared" si="41"/>
        <v>-23</v>
      </c>
      <c r="P102" s="17">
        <f t="shared" si="41"/>
        <v>-23</v>
      </c>
      <c r="Q102" s="17">
        <f t="shared" si="41"/>
        <v>-23</v>
      </c>
      <c r="R102" s="17">
        <f t="shared" si="41"/>
        <v>-23</v>
      </c>
      <c r="S102" s="17">
        <f t="shared" si="41"/>
        <v>-23</v>
      </c>
      <c r="T102" s="17">
        <f t="shared" si="41"/>
        <v>-23</v>
      </c>
      <c r="U102" s="17">
        <f t="shared" si="41"/>
        <v>-23</v>
      </c>
      <c r="V102" s="17">
        <f t="shared" si="41"/>
        <v>-23</v>
      </c>
      <c r="W102" s="17">
        <f t="shared" si="41"/>
        <v>-23</v>
      </c>
      <c r="X102" s="17">
        <f t="shared" si="41"/>
        <v>-23</v>
      </c>
    </row>
    <row r="103" spans="1:24" s="53" customFormat="1" x14ac:dyDescent="0.25">
      <c r="A103" s="50">
        <v>134</v>
      </c>
      <c r="B103" s="51" t="s">
        <v>18</v>
      </c>
      <c r="C103" s="55"/>
      <c r="D103" s="55"/>
      <c r="E103" s="52" t="s">
        <v>110</v>
      </c>
      <c r="F103" s="54">
        <v>45052</v>
      </c>
      <c r="G103" s="55"/>
      <c r="H103" s="55" t="s">
        <v>79</v>
      </c>
      <c r="I103" s="55" t="s">
        <v>111</v>
      </c>
      <c r="J103" s="55" t="s">
        <v>92</v>
      </c>
      <c r="K103" s="102" t="s">
        <v>72</v>
      </c>
      <c r="L103" s="55" t="s">
        <v>118</v>
      </c>
      <c r="M103" s="55"/>
      <c r="N103" s="55"/>
      <c r="O103" s="55"/>
      <c r="P103" s="55"/>
      <c r="Q103" s="55"/>
      <c r="R103" s="55"/>
      <c r="S103" s="55"/>
      <c r="T103" s="55"/>
      <c r="U103" s="55"/>
      <c r="V103" s="55"/>
      <c r="W103" s="55"/>
      <c r="X103" s="55"/>
    </row>
    <row r="104" spans="1:24" s="49" customFormat="1" x14ac:dyDescent="0.25">
      <c r="A104" s="46"/>
      <c r="B104" s="48"/>
      <c r="C104" s="13"/>
      <c r="D104" s="13"/>
      <c r="E104" s="58"/>
      <c r="F104" s="103"/>
      <c r="G104" s="92"/>
      <c r="H104" s="92"/>
      <c r="I104" s="92"/>
      <c r="J104" s="92"/>
      <c r="K104" s="92"/>
      <c r="L104" s="92"/>
      <c r="M104" s="92"/>
      <c r="N104" s="13"/>
      <c r="O104" s="13"/>
      <c r="P104" s="13"/>
      <c r="Q104" s="13"/>
      <c r="R104" s="13"/>
      <c r="S104" s="13"/>
      <c r="T104" s="13"/>
      <c r="U104" s="13"/>
      <c r="V104" s="13"/>
      <c r="W104" s="13"/>
      <c r="X104" s="13"/>
    </row>
    <row r="105" spans="1:24" s="38" customFormat="1" ht="16.5" thickBot="1" x14ac:dyDescent="0.3">
      <c r="A105" s="104"/>
      <c r="B105" s="105"/>
      <c r="C105" s="57"/>
      <c r="D105" s="57"/>
      <c r="E105" s="62"/>
      <c r="F105" s="106"/>
      <c r="G105" s="107"/>
      <c r="H105" s="107"/>
      <c r="I105" s="107"/>
      <c r="J105" s="107"/>
      <c r="K105" s="107"/>
      <c r="L105" s="107"/>
      <c r="M105" s="107"/>
      <c r="N105" s="57"/>
      <c r="O105" s="57"/>
      <c r="P105" s="57"/>
      <c r="Q105" s="57"/>
      <c r="R105" s="57"/>
      <c r="S105" s="57"/>
      <c r="T105" s="57"/>
      <c r="U105" s="57"/>
      <c r="V105" s="57"/>
      <c r="W105" s="57"/>
      <c r="X105" s="57"/>
    </row>
    <row r="106" spans="1:24" s="70" customFormat="1" x14ac:dyDescent="0.25">
      <c r="A106" s="66"/>
      <c r="B106" s="67"/>
      <c r="C106" s="68"/>
      <c r="D106" s="68"/>
      <c r="E106" s="69">
        <v>45173</v>
      </c>
      <c r="F106" s="69">
        <v>45187</v>
      </c>
      <c r="G106" s="69">
        <v>45190</v>
      </c>
      <c r="H106" s="69">
        <v>45226</v>
      </c>
      <c r="I106" s="69">
        <v>45247</v>
      </c>
      <c r="J106" s="69">
        <v>45266</v>
      </c>
      <c r="K106" s="69">
        <v>45287</v>
      </c>
      <c r="L106" s="69">
        <v>45330</v>
      </c>
      <c r="M106" s="69">
        <v>45372</v>
      </c>
      <c r="N106" s="68"/>
      <c r="O106" s="68"/>
      <c r="P106" s="68"/>
      <c r="Q106" s="68"/>
      <c r="R106" s="68"/>
      <c r="S106" s="68"/>
      <c r="T106" s="68"/>
      <c r="U106" s="68"/>
      <c r="V106" s="68"/>
      <c r="W106" s="68"/>
      <c r="X106" s="68"/>
    </row>
    <row r="107" spans="1:24" s="49" customFormat="1" x14ac:dyDescent="0.25">
      <c r="A107" s="83">
        <v>140</v>
      </c>
      <c r="B107" s="84" t="s">
        <v>59</v>
      </c>
      <c r="C107" s="85" t="s">
        <v>9</v>
      </c>
      <c r="D107" s="85">
        <v>23</v>
      </c>
      <c r="E107" s="12">
        <v>26.5</v>
      </c>
      <c r="F107" s="89">
        <v>27</v>
      </c>
      <c r="G107" s="89">
        <v>31</v>
      </c>
      <c r="H107" s="85">
        <v>30.5</v>
      </c>
      <c r="I107" s="85">
        <v>29</v>
      </c>
      <c r="J107" s="85">
        <v>30</v>
      </c>
      <c r="K107" s="85">
        <v>30</v>
      </c>
      <c r="L107" s="85">
        <v>27.5</v>
      </c>
      <c r="M107" s="85">
        <v>26</v>
      </c>
      <c r="N107" s="85"/>
      <c r="O107" s="85"/>
      <c r="P107" s="85"/>
      <c r="Q107" s="85"/>
      <c r="R107" s="85"/>
      <c r="S107" s="85"/>
      <c r="T107" s="85"/>
      <c r="U107" s="85"/>
      <c r="V107" s="85"/>
      <c r="W107" s="85"/>
      <c r="X107" s="85"/>
    </row>
    <row r="108" spans="1:24" s="21" customFormat="1" x14ac:dyDescent="0.25">
      <c r="A108" s="22">
        <v>141</v>
      </c>
      <c r="B108" s="23" t="s">
        <v>45</v>
      </c>
      <c r="C108" s="24"/>
      <c r="D108" s="24"/>
      <c r="E108" s="14"/>
      <c r="F108" s="33">
        <f t="shared" ref="F108:X108" si="42">IF(E107=0,F107-D107,IF(F107=0,"",+F107-E107))</f>
        <v>0.5</v>
      </c>
      <c r="G108" s="33">
        <f t="shared" si="42"/>
        <v>4</v>
      </c>
      <c r="H108" s="33">
        <f t="shared" si="42"/>
        <v>-0.5</v>
      </c>
      <c r="I108" s="33">
        <f t="shared" si="42"/>
        <v>-1.5</v>
      </c>
      <c r="J108" s="33">
        <f t="shared" si="42"/>
        <v>1</v>
      </c>
      <c r="K108" s="33">
        <f t="shared" si="42"/>
        <v>0</v>
      </c>
      <c r="L108" s="33">
        <f t="shared" si="42"/>
        <v>-2.5</v>
      </c>
      <c r="M108" s="33">
        <f t="shared" si="42"/>
        <v>-1.5</v>
      </c>
      <c r="N108" s="33" t="str">
        <f t="shared" si="42"/>
        <v/>
      </c>
      <c r="O108" s="33">
        <f t="shared" si="42"/>
        <v>-26</v>
      </c>
      <c r="P108" s="33">
        <f t="shared" si="42"/>
        <v>0</v>
      </c>
      <c r="Q108" s="33">
        <f t="shared" si="42"/>
        <v>0</v>
      </c>
      <c r="R108" s="33">
        <f t="shared" si="42"/>
        <v>0</v>
      </c>
      <c r="S108" s="33">
        <f t="shared" si="42"/>
        <v>0</v>
      </c>
      <c r="T108" s="33">
        <f t="shared" si="42"/>
        <v>0</v>
      </c>
      <c r="U108" s="33">
        <f t="shared" si="42"/>
        <v>0</v>
      </c>
      <c r="V108" s="33">
        <f t="shared" si="42"/>
        <v>0</v>
      </c>
      <c r="W108" s="33">
        <f t="shared" si="42"/>
        <v>0</v>
      </c>
      <c r="X108" s="33">
        <f t="shared" si="42"/>
        <v>0</v>
      </c>
    </row>
    <row r="109" spans="1:24" s="21" customFormat="1" x14ac:dyDescent="0.25">
      <c r="A109" s="22">
        <v>142</v>
      </c>
      <c r="B109" s="23" t="s">
        <v>49</v>
      </c>
      <c r="C109" s="24"/>
      <c r="D109" s="24"/>
      <c r="E109" s="14"/>
      <c r="F109" s="26">
        <f>+IF(F107=0,"",F108/(F$106-E$106)*1000)</f>
        <v>35.714285714285715</v>
      </c>
      <c r="G109" s="26">
        <f t="shared" ref="G109:X109" si="43">+IF(G107=0,"",G108/(G$106-F$106)*1000)</f>
        <v>1333.3333333333333</v>
      </c>
      <c r="H109" s="26">
        <f t="shared" si="43"/>
        <v>-13.888888888888888</v>
      </c>
      <c r="I109" s="26">
        <f t="shared" si="43"/>
        <v>-71.428571428571431</v>
      </c>
      <c r="J109" s="26">
        <f t="shared" si="43"/>
        <v>52.631578947368418</v>
      </c>
      <c r="K109" s="26">
        <f t="shared" si="43"/>
        <v>0</v>
      </c>
      <c r="L109" s="26">
        <f t="shared" si="43"/>
        <v>-58.139534883720927</v>
      </c>
      <c r="M109" s="26">
        <f t="shared" si="43"/>
        <v>-35.714285714285715</v>
      </c>
      <c r="N109" s="26" t="str">
        <f t="shared" si="43"/>
        <v/>
      </c>
      <c r="O109" s="26" t="str">
        <f t="shared" si="43"/>
        <v/>
      </c>
      <c r="P109" s="26" t="str">
        <f t="shared" si="43"/>
        <v/>
      </c>
      <c r="Q109" s="26" t="str">
        <f t="shared" si="43"/>
        <v/>
      </c>
      <c r="R109" s="26" t="str">
        <f t="shared" si="43"/>
        <v/>
      </c>
      <c r="S109" s="26" t="str">
        <f t="shared" si="43"/>
        <v/>
      </c>
      <c r="T109" s="26" t="str">
        <f t="shared" si="43"/>
        <v/>
      </c>
      <c r="U109" s="26" t="str">
        <f t="shared" si="43"/>
        <v/>
      </c>
      <c r="V109" s="26" t="str">
        <f t="shared" si="43"/>
        <v/>
      </c>
      <c r="W109" s="26" t="str">
        <f t="shared" si="43"/>
        <v/>
      </c>
      <c r="X109" s="26" t="str">
        <f t="shared" si="43"/>
        <v/>
      </c>
    </row>
    <row r="110" spans="1:24" s="21" customFormat="1" x14ac:dyDescent="0.25">
      <c r="A110" s="22">
        <v>143</v>
      </c>
      <c r="B110" s="23" t="s">
        <v>32</v>
      </c>
      <c r="C110" s="24"/>
      <c r="D110" s="37" t="str">
        <f>+B107</f>
        <v>LAYENS 3</v>
      </c>
      <c r="E110" s="35">
        <f t="shared" ref="E110:X110" si="44">+E107-$D107</f>
        <v>3.5</v>
      </c>
      <c r="F110" s="17">
        <f t="shared" si="44"/>
        <v>4</v>
      </c>
      <c r="G110" s="17">
        <f t="shared" si="44"/>
        <v>8</v>
      </c>
      <c r="H110" s="17">
        <f t="shared" si="44"/>
        <v>7.5</v>
      </c>
      <c r="I110" s="17">
        <f t="shared" si="44"/>
        <v>6</v>
      </c>
      <c r="J110" s="17">
        <f t="shared" si="44"/>
        <v>7</v>
      </c>
      <c r="K110" s="17">
        <f t="shared" si="44"/>
        <v>7</v>
      </c>
      <c r="L110" s="17">
        <f t="shared" si="44"/>
        <v>4.5</v>
      </c>
      <c r="M110" s="17">
        <f t="shared" si="44"/>
        <v>3</v>
      </c>
      <c r="N110" s="17">
        <f t="shared" si="44"/>
        <v>-23</v>
      </c>
      <c r="O110" s="17">
        <f t="shared" si="44"/>
        <v>-23</v>
      </c>
      <c r="P110" s="17">
        <f t="shared" si="44"/>
        <v>-23</v>
      </c>
      <c r="Q110" s="17">
        <f t="shared" si="44"/>
        <v>-23</v>
      </c>
      <c r="R110" s="17">
        <f t="shared" si="44"/>
        <v>-23</v>
      </c>
      <c r="S110" s="17">
        <f t="shared" si="44"/>
        <v>-23</v>
      </c>
      <c r="T110" s="17">
        <f t="shared" si="44"/>
        <v>-23</v>
      </c>
      <c r="U110" s="17">
        <f t="shared" si="44"/>
        <v>-23</v>
      </c>
      <c r="V110" s="17">
        <f t="shared" si="44"/>
        <v>-23</v>
      </c>
      <c r="W110" s="17">
        <f t="shared" si="44"/>
        <v>-23</v>
      </c>
      <c r="X110" s="17">
        <f t="shared" si="44"/>
        <v>-23</v>
      </c>
    </row>
    <row r="111" spans="1:24" s="53" customFormat="1" x14ac:dyDescent="0.25">
      <c r="A111" s="108">
        <v>144</v>
      </c>
      <c r="B111" s="78" t="s">
        <v>18</v>
      </c>
      <c r="C111" s="79"/>
      <c r="D111" s="79"/>
      <c r="E111" s="52" t="s">
        <v>99</v>
      </c>
      <c r="F111" s="79" t="s">
        <v>103</v>
      </c>
      <c r="G111" s="80">
        <v>45100</v>
      </c>
      <c r="H111" s="79"/>
      <c r="I111" s="79" t="s">
        <v>79</v>
      </c>
      <c r="J111" s="79" t="s">
        <v>84</v>
      </c>
      <c r="K111" s="102" t="s">
        <v>95</v>
      </c>
      <c r="L111" s="100" t="s">
        <v>120</v>
      </c>
      <c r="M111" s="79"/>
      <c r="N111" s="100"/>
      <c r="O111" s="79"/>
      <c r="P111" s="100"/>
      <c r="Q111" s="79"/>
      <c r="R111" s="100"/>
      <c r="S111" s="79"/>
      <c r="T111" s="100"/>
      <c r="U111" s="79"/>
      <c r="V111" s="100"/>
      <c r="W111" s="79"/>
      <c r="X111" s="100"/>
    </row>
    <row r="112" spans="1:24" s="49" customFormat="1" x14ac:dyDescent="0.25">
      <c r="A112" s="83"/>
      <c r="B112" s="101"/>
      <c r="C112" s="85"/>
      <c r="D112" s="73"/>
      <c r="E112" s="91"/>
      <c r="F112" s="91"/>
      <c r="G112" s="91"/>
      <c r="H112" s="91"/>
      <c r="I112" s="91"/>
      <c r="J112" s="91"/>
      <c r="K112" s="91"/>
      <c r="L112" s="91"/>
      <c r="M112" s="91"/>
      <c r="N112" s="91"/>
      <c r="O112" s="91"/>
      <c r="P112" s="91"/>
      <c r="Q112" s="91"/>
      <c r="R112" s="91"/>
      <c r="S112" s="91"/>
      <c r="T112" s="91"/>
      <c r="U112" s="91"/>
      <c r="V112" s="91"/>
      <c r="W112" s="91"/>
      <c r="X112" s="91"/>
    </row>
    <row r="113" spans="1:24" s="38" customFormat="1" ht="16.5" thickBot="1" x14ac:dyDescent="0.3">
      <c r="A113" s="109"/>
      <c r="B113" s="110"/>
      <c r="C113" s="111"/>
      <c r="D113" s="76"/>
      <c r="E113" s="74"/>
      <c r="F113" s="74"/>
      <c r="G113" s="74"/>
      <c r="H113" s="74"/>
      <c r="I113" s="74"/>
      <c r="J113" s="74"/>
      <c r="K113" s="74"/>
      <c r="L113" s="74"/>
      <c r="M113" s="74"/>
      <c r="N113" s="74"/>
      <c r="O113" s="74"/>
      <c r="P113" s="74"/>
      <c r="Q113" s="74"/>
      <c r="R113" s="74"/>
      <c r="S113" s="74"/>
      <c r="T113" s="74"/>
      <c r="U113" s="74"/>
      <c r="V113" s="74"/>
      <c r="W113" s="74"/>
      <c r="X113" s="74"/>
    </row>
    <row r="114" spans="1:24" s="45" customFormat="1" x14ac:dyDescent="0.25">
      <c r="A114" s="39"/>
      <c r="B114" s="40"/>
      <c r="C114" s="41"/>
      <c r="D114" s="41"/>
      <c r="E114" s="42">
        <v>45173</v>
      </c>
      <c r="F114" s="43">
        <v>45187</v>
      </c>
      <c r="G114" s="43">
        <v>45190</v>
      </c>
      <c r="H114" s="43">
        <v>45226</v>
      </c>
      <c r="I114" s="43">
        <v>45247</v>
      </c>
      <c r="J114" s="43">
        <v>45266</v>
      </c>
      <c r="K114" s="43">
        <v>45287</v>
      </c>
      <c r="L114" s="43">
        <v>45330</v>
      </c>
      <c r="M114" s="43">
        <v>45372</v>
      </c>
      <c r="N114" s="44"/>
      <c r="O114" s="44"/>
      <c r="P114" s="44"/>
      <c r="Q114" s="44"/>
      <c r="R114" s="44"/>
      <c r="S114" s="44"/>
      <c r="T114" s="44"/>
      <c r="U114" s="44"/>
      <c r="V114" s="44"/>
      <c r="W114" s="44"/>
      <c r="X114" s="44"/>
    </row>
    <row r="115" spans="1:24" s="49" customFormat="1" ht="15.95" customHeight="1" x14ac:dyDescent="0.25">
      <c r="A115" s="46">
        <v>145</v>
      </c>
      <c r="B115" s="47" t="s">
        <v>60</v>
      </c>
      <c r="C115" s="13" t="s">
        <v>10</v>
      </c>
      <c r="D115" s="13">
        <v>26</v>
      </c>
      <c r="E115" s="12">
        <v>32</v>
      </c>
      <c r="F115" s="92">
        <v>40</v>
      </c>
      <c r="G115" s="92"/>
      <c r="H115" s="13">
        <v>36.5</v>
      </c>
      <c r="I115" s="13">
        <v>36</v>
      </c>
      <c r="J115" s="13">
        <v>37</v>
      </c>
      <c r="K115" s="13">
        <v>38</v>
      </c>
      <c r="L115" s="13"/>
      <c r="M115" s="13"/>
      <c r="N115" s="13"/>
      <c r="O115" s="13"/>
      <c r="P115" s="13"/>
      <c r="Q115" s="13"/>
      <c r="R115" s="13"/>
      <c r="S115" s="13"/>
      <c r="T115" s="13"/>
      <c r="U115" s="13"/>
      <c r="V115" s="13"/>
      <c r="W115" s="13"/>
      <c r="X115" s="13"/>
    </row>
    <row r="116" spans="1:24" s="147" customFormat="1" ht="15.95" customHeight="1" x14ac:dyDescent="0.25">
      <c r="A116" s="142">
        <v>146</v>
      </c>
      <c r="B116" s="143" t="s">
        <v>44</v>
      </c>
      <c r="C116" s="144"/>
      <c r="D116" s="144"/>
      <c r="E116" s="145"/>
      <c r="F116" s="146">
        <v>8</v>
      </c>
      <c r="G116" s="146">
        <v>0</v>
      </c>
      <c r="H116" s="146">
        <v>-3.5</v>
      </c>
      <c r="I116" s="146">
        <v>-0.5</v>
      </c>
      <c r="J116" s="146">
        <v>1</v>
      </c>
      <c r="K116" s="146">
        <v>1</v>
      </c>
      <c r="L116" s="146">
        <v>0</v>
      </c>
      <c r="M116" s="146">
        <v>-38</v>
      </c>
      <c r="N116" s="146">
        <v>0</v>
      </c>
      <c r="O116" s="146">
        <v>0</v>
      </c>
      <c r="P116" s="146">
        <v>0</v>
      </c>
      <c r="Q116" s="146">
        <v>0</v>
      </c>
      <c r="R116" s="146">
        <v>0</v>
      </c>
      <c r="S116" s="146">
        <v>0</v>
      </c>
      <c r="T116" s="146">
        <v>0</v>
      </c>
      <c r="U116" s="146">
        <v>0</v>
      </c>
      <c r="V116" s="146">
        <v>0</v>
      </c>
      <c r="W116" s="146">
        <v>0</v>
      </c>
      <c r="X116" s="146">
        <v>0</v>
      </c>
    </row>
    <row r="117" spans="1:24" s="147" customFormat="1" ht="15.95" customHeight="1" x14ac:dyDescent="0.25">
      <c r="A117" s="142">
        <v>147</v>
      </c>
      <c r="B117" s="143" t="s">
        <v>50</v>
      </c>
      <c r="C117" s="144"/>
      <c r="D117" s="144"/>
      <c r="E117" s="145"/>
      <c r="F117" s="146">
        <v>571.42857142857144</v>
      </c>
      <c r="G117" s="146" t="s">
        <v>153</v>
      </c>
      <c r="H117" s="146">
        <v>-97.222222222222229</v>
      </c>
      <c r="I117" s="146">
        <v>-23.809523809523807</v>
      </c>
      <c r="J117" s="146">
        <v>52.631578947368418</v>
      </c>
      <c r="K117" s="146">
        <v>47.619047619047613</v>
      </c>
      <c r="L117" s="146" t="s">
        <v>153</v>
      </c>
      <c r="M117" s="146" t="s">
        <v>153</v>
      </c>
      <c r="N117" s="146" t="s">
        <v>153</v>
      </c>
      <c r="O117" s="146" t="s">
        <v>153</v>
      </c>
      <c r="P117" s="146" t="s">
        <v>153</v>
      </c>
      <c r="Q117" s="146" t="s">
        <v>153</v>
      </c>
      <c r="R117" s="146" t="s">
        <v>153</v>
      </c>
      <c r="S117" s="146" t="s">
        <v>153</v>
      </c>
      <c r="T117" s="146" t="s">
        <v>153</v>
      </c>
      <c r="U117" s="146" t="s">
        <v>153</v>
      </c>
      <c r="V117" s="146" t="s">
        <v>153</v>
      </c>
      <c r="W117" s="146" t="s">
        <v>153</v>
      </c>
      <c r="X117" s="146" t="s">
        <v>153</v>
      </c>
    </row>
    <row r="118" spans="1:24" s="147" customFormat="1" ht="15.95" customHeight="1" x14ac:dyDescent="0.25">
      <c r="A118" s="142">
        <v>148</v>
      </c>
      <c r="B118" s="143" t="s">
        <v>43</v>
      </c>
      <c r="C118" s="144"/>
      <c r="D118" s="148" t="s">
        <v>60</v>
      </c>
      <c r="E118" s="149">
        <v>6</v>
      </c>
      <c r="F118" s="150">
        <v>14</v>
      </c>
      <c r="G118" s="150">
        <v>-26</v>
      </c>
      <c r="H118" s="150">
        <v>10.5</v>
      </c>
      <c r="I118" s="150">
        <v>10</v>
      </c>
      <c r="J118" s="150">
        <v>11</v>
      </c>
      <c r="K118" s="150">
        <v>12</v>
      </c>
      <c r="L118" s="150">
        <v>-26</v>
      </c>
      <c r="M118" s="150">
        <v>-26</v>
      </c>
      <c r="N118" s="150">
        <v>-26</v>
      </c>
      <c r="O118" s="150">
        <v>-26</v>
      </c>
      <c r="P118" s="150">
        <v>-26</v>
      </c>
      <c r="Q118" s="150">
        <v>-26</v>
      </c>
      <c r="R118" s="150">
        <v>-26</v>
      </c>
      <c r="S118" s="150">
        <v>-26</v>
      </c>
      <c r="T118" s="150">
        <v>-26</v>
      </c>
      <c r="U118" s="150">
        <v>-26</v>
      </c>
      <c r="V118" s="150">
        <v>-26</v>
      </c>
      <c r="W118" s="150">
        <v>-26</v>
      </c>
      <c r="X118" s="150">
        <v>-26</v>
      </c>
    </row>
    <row r="119" spans="1:24" s="53" customFormat="1" ht="15.95" customHeight="1" x14ac:dyDescent="0.25">
      <c r="A119" s="50">
        <v>149</v>
      </c>
      <c r="B119" s="51" t="s">
        <v>18</v>
      </c>
      <c r="C119" s="55"/>
      <c r="D119" s="55"/>
      <c r="E119" s="52" t="s">
        <v>110</v>
      </c>
      <c r="F119" s="54">
        <v>45059</v>
      </c>
      <c r="G119" s="55"/>
      <c r="H119" s="55"/>
      <c r="I119" s="55" t="s">
        <v>93</v>
      </c>
      <c r="J119" s="55" t="s">
        <v>94</v>
      </c>
      <c r="K119" s="88" t="s">
        <v>96</v>
      </c>
      <c r="L119" s="55" t="s">
        <v>121</v>
      </c>
      <c r="M119" s="55"/>
      <c r="N119" s="55"/>
      <c r="O119" s="55"/>
      <c r="P119" s="55"/>
      <c r="Q119" s="55"/>
      <c r="R119" s="55"/>
      <c r="S119" s="55"/>
      <c r="T119" s="55"/>
      <c r="U119" s="55"/>
      <c r="V119" s="55"/>
      <c r="W119" s="55"/>
      <c r="X119" s="55"/>
    </row>
    <row r="120" spans="1:24" s="49" customFormat="1" x14ac:dyDescent="0.25">
      <c r="A120" s="46"/>
      <c r="B120" s="48"/>
      <c r="C120" s="13"/>
      <c r="D120" s="13"/>
      <c r="E120" s="58"/>
      <c r="F120" s="103"/>
      <c r="G120" s="92"/>
      <c r="H120" s="92"/>
      <c r="I120" s="92"/>
      <c r="J120" s="92"/>
      <c r="K120" s="92"/>
      <c r="L120" s="92"/>
      <c r="M120" s="92"/>
      <c r="N120" s="13"/>
      <c r="O120" s="13"/>
      <c r="P120" s="13"/>
      <c r="Q120" s="13"/>
      <c r="R120" s="13"/>
      <c r="S120" s="13"/>
      <c r="T120" s="13"/>
      <c r="U120" s="13"/>
      <c r="V120" s="13"/>
      <c r="W120" s="13"/>
      <c r="X120" s="13"/>
    </row>
    <row r="121" spans="1:24" s="38" customFormat="1" ht="16.5" thickBot="1" x14ac:dyDescent="0.3">
      <c r="A121" s="104"/>
      <c r="B121" s="105"/>
      <c r="C121" s="57"/>
      <c r="D121" s="57"/>
      <c r="E121" s="62"/>
      <c r="F121" s="106"/>
      <c r="G121" s="107"/>
      <c r="H121" s="107"/>
      <c r="I121" s="107"/>
      <c r="J121" s="107"/>
      <c r="K121" s="107"/>
      <c r="L121" s="107"/>
      <c r="M121" s="107"/>
      <c r="N121" s="57"/>
      <c r="O121" s="57"/>
      <c r="P121" s="57"/>
      <c r="Q121" s="57"/>
      <c r="R121" s="57"/>
      <c r="S121" s="57"/>
      <c r="T121" s="57"/>
      <c r="U121" s="57"/>
      <c r="V121" s="57"/>
      <c r="W121" s="57"/>
      <c r="X121" s="57"/>
    </row>
    <row r="122" spans="1:24" s="70" customFormat="1" x14ac:dyDescent="0.25">
      <c r="A122" s="66"/>
      <c r="B122" s="67"/>
      <c r="C122" s="68"/>
      <c r="D122" s="68"/>
      <c r="E122" s="69">
        <v>45173</v>
      </c>
      <c r="F122" s="69">
        <v>45187</v>
      </c>
      <c r="G122" s="69">
        <v>45190</v>
      </c>
      <c r="H122" s="69">
        <v>45226</v>
      </c>
      <c r="I122" s="69">
        <v>45247</v>
      </c>
      <c r="J122" s="69">
        <v>45266</v>
      </c>
      <c r="K122" s="69">
        <v>45287</v>
      </c>
      <c r="L122" s="69">
        <v>45330</v>
      </c>
      <c r="M122" s="69">
        <v>45372</v>
      </c>
      <c r="N122" s="68"/>
      <c r="O122" s="68"/>
      <c r="P122" s="68"/>
      <c r="Q122" s="68"/>
      <c r="R122" s="68"/>
      <c r="S122" s="68"/>
      <c r="T122" s="68"/>
      <c r="U122" s="68"/>
      <c r="V122" s="68"/>
      <c r="W122" s="68"/>
      <c r="X122" s="68"/>
    </row>
    <row r="123" spans="1:24" s="49" customFormat="1" x14ac:dyDescent="0.25">
      <c r="A123" s="83">
        <v>150</v>
      </c>
      <c r="B123" s="84" t="s">
        <v>61</v>
      </c>
      <c r="C123" s="85" t="s">
        <v>62</v>
      </c>
      <c r="D123" s="85">
        <v>22</v>
      </c>
      <c r="E123" s="12">
        <v>24</v>
      </c>
      <c r="F123" s="89">
        <v>30</v>
      </c>
      <c r="G123" s="89"/>
      <c r="H123" s="85">
        <v>28</v>
      </c>
      <c r="I123" s="85">
        <v>28</v>
      </c>
      <c r="J123" s="85">
        <v>28</v>
      </c>
      <c r="K123" s="85">
        <v>27</v>
      </c>
      <c r="L123" s="85">
        <v>28</v>
      </c>
      <c r="M123" s="85">
        <v>25.5</v>
      </c>
      <c r="N123" s="85"/>
      <c r="O123" s="85"/>
      <c r="P123" s="85"/>
      <c r="Q123" s="85"/>
      <c r="R123" s="85"/>
      <c r="S123" s="85"/>
      <c r="T123" s="85"/>
      <c r="U123" s="85"/>
      <c r="V123" s="85"/>
      <c r="W123" s="85"/>
      <c r="X123" s="85"/>
    </row>
    <row r="124" spans="1:24" s="147" customFormat="1" x14ac:dyDescent="0.25">
      <c r="A124" s="151">
        <v>151</v>
      </c>
      <c r="B124" s="152" t="s">
        <v>45</v>
      </c>
      <c r="C124" s="153"/>
      <c r="D124" s="153"/>
      <c r="E124" s="145"/>
      <c r="F124" s="154">
        <v>6</v>
      </c>
      <c r="G124" s="154" t="s">
        <v>153</v>
      </c>
      <c r="H124" s="154">
        <v>-2</v>
      </c>
      <c r="I124" s="154">
        <v>0</v>
      </c>
      <c r="J124" s="154">
        <v>0</v>
      </c>
      <c r="K124" s="154">
        <v>-1</v>
      </c>
      <c r="L124" s="154">
        <v>1</v>
      </c>
      <c r="M124" s="154">
        <v>-2.5</v>
      </c>
      <c r="N124" s="154" t="s">
        <v>153</v>
      </c>
      <c r="O124" s="154">
        <v>-25.5</v>
      </c>
      <c r="P124" s="154">
        <v>0</v>
      </c>
      <c r="Q124" s="154">
        <v>0</v>
      </c>
      <c r="R124" s="154">
        <v>0</v>
      </c>
      <c r="S124" s="154">
        <v>0</v>
      </c>
      <c r="T124" s="154">
        <v>0</v>
      </c>
      <c r="U124" s="154">
        <v>0</v>
      </c>
      <c r="V124" s="154">
        <v>0</v>
      </c>
      <c r="W124" s="154">
        <v>0</v>
      </c>
      <c r="X124" s="154">
        <v>0</v>
      </c>
    </row>
    <row r="125" spans="1:24" s="147" customFormat="1" x14ac:dyDescent="0.25">
      <c r="A125" s="151">
        <v>152</v>
      </c>
      <c r="B125" s="152" t="s">
        <v>49</v>
      </c>
      <c r="C125" s="153"/>
      <c r="D125" s="153"/>
      <c r="E125" s="145"/>
      <c r="F125" s="155">
        <v>428.57142857142856</v>
      </c>
      <c r="G125" s="155" t="s">
        <v>153</v>
      </c>
      <c r="H125" s="155">
        <v>-55.55555555555555</v>
      </c>
      <c r="I125" s="155">
        <v>0</v>
      </c>
      <c r="J125" s="155">
        <v>0</v>
      </c>
      <c r="K125" s="155">
        <v>-47.619047619047613</v>
      </c>
      <c r="L125" s="155">
        <v>23.255813953488371</v>
      </c>
      <c r="M125" s="155">
        <v>-59.523809523809518</v>
      </c>
      <c r="N125" s="155" t="s">
        <v>153</v>
      </c>
      <c r="O125" s="155" t="s">
        <v>153</v>
      </c>
      <c r="P125" s="155" t="s">
        <v>153</v>
      </c>
      <c r="Q125" s="155" t="s">
        <v>153</v>
      </c>
      <c r="R125" s="155" t="s">
        <v>153</v>
      </c>
      <c r="S125" s="155" t="s">
        <v>153</v>
      </c>
      <c r="T125" s="155" t="s">
        <v>153</v>
      </c>
      <c r="U125" s="155" t="s">
        <v>153</v>
      </c>
      <c r="V125" s="155" t="s">
        <v>153</v>
      </c>
      <c r="W125" s="155" t="s">
        <v>153</v>
      </c>
      <c r="X125" s="155" t="s">
        <v>153</v>
      </c>
    </row>
    <row r="126" spans="1:24" s="147" customFormat="1" x14ac:dyDescent="0.25">
      <c r="A126" s="151">
        <v>153</v>
      </c>
      <c r="B126" s="152" t="s">
        <v>32</v>
      </c>
      <c r="C126" s="153"/>
      <c r="D126" s="156" t="s">
        <v>61</v>
      </c>
      <c r="E126" s="149">
        <v>2</v>
      </c>
      <c r="F126" s="150">
        <v>8</v>
      </c>
      <c r="G126" s="150">
        <v>-22</v>
      </c>
      <c r="H126" s="150">
        <v>6</v>
      </c>
      <c r="I126" s="150">
        <v>6</v>
      </c>
      <c r="J126" s="150">
        <v>6</v>
      </c>
      <c r="K126" s="150">
        <v>5</v>
      </c>
      <c r="L126" s="150">
        <v>6</v>
      </c>
      <c r="M126" s="150">
        <v>3.5</v>
      </c>
      <c r="N126" s="150">
        <v>-22</v>
      </c>
      <c r="O126" s="150">
        <v>-22</v>
      </c>
      <c r="P126" s="150">
        <v>-22</v>
      </c>
      <c r="Q126" s="150">
        <v>-22</v>
      </c>
      <c r="R126" s="150">
        <v>-22</v>
      </c>
      <c r="S126" s="150">
        <v>-22</v>
      </c>
      <c r="T126" s="150">
        <v>-22</v>
      </c>
      <c r="U126" s="150">
        <v>-22</v>
      </c>
      <c r="V126" s="150">
        <v>-22</v>
      </c>
      <c r="W126" s="150">
        <v>-22</v>
      </c>
      <c r="X126" s="150">
        <v>-22</v>
      </c>
    </row>
    <row r="127" spans="1:24" s="53" customFormat="1" x14ac:dyDescent="0.25">
      <c r="A127" s="77">
        <v>154</v>
      </c>
      <c r="B127" s="78" t="s">
        <v>18</v>
      </c>
      <c r="C127" s="79"/>
      <c r="D127" s="79"/>
      <c r="E127" s="52" t="s">
        <v>99</v>
      </c>
      <c r="F127" s="79" t="s">
        <v>112</v>
      </c>
      <c r="G127" s="112">
        <v>45170</v>
      </c>
      <c r="H127" s="79" t="s">
        <v>113</v>
      </c>
      <c r="I127" s="79" t="s">
        <v>79</v>
      </c>
      <c r="J127" s="79" t="s">
        <v>97</v>
      </c>
      <c r="K127" s="102" t="s">
        <v>71</v>
      </c>
      <c r="L127" s="100" t="s">
        <v>119</v>
      </c>
      <c r="M127" s="79"/>
      <c r="N127" s="100"/>
      <c r="O127" s="79"/>
      <c r="P127" s="100"/>
      <c r="Q127" s="79"/>
      <c r="R127" s="100"/>
      <c r="S127" s="79"/>
      <c r="T127" s="100"/>
      <c r="U127" s="79"/>
      <c r="V127" s="100"/>
      <c r="W127" s="79"/>
      <c r="X127" s="100"/>
    </row>
    <row r="128" spans="1:24" s="49" customFormat="1" x14ac:dyDescent="0.25">
      <c r="A128" s="83"/>
      <c r="B128" s="101"/>
      <c r="C128" s="85"/>
      <c r="D128" s="85"/>
      <c r="E128" s="91"/>
      <c r="F128" s="91"/>
      <c r="G128" s="91"/>
      <c r="H128" s="91"/>
      <c r="I128" s="91"/>
      <c r="J128" s="91"/>
      <c r="K128" s="91"/>
      <c r="L128" s="91"/>
      <c r="M128" s="91"/>
      <c r="N128" s="91"/>
      <c r="O128" s="91"/>
      <c r="P128" s="91"/>
      <c r="Q128" s="91"/>
      <c r="R128" s="91"/>
      <c r="S128" s="91"/>
      <c r="T128" s="91"/>
      <c r="U128" s="91"/>
      <c r="V128" s="91"/>
      <c r="W128" s="91"/>
      <c r="X128" s="91"/>
    </row>
    <row r="129" spans="1:24" s="38" customFormat="1" ht="16.5" thickBot="1" x14ac:dyDescent="0.3">
      <c r="A129" s="109"/>
      <c r="B129" s="110"/>
      <c r="C129" s="111"/>
      <c r="D129" s="111"/>
      <c r="E129" s="74"/>
      <c r="F129" s="74"/>
      <c r="G129" s="74"/>
      <c r="H129" s="74"/>
      <c r="I129" s="74"/>
      <c r="J129" s="74"/>
      <c r="K129" s="74"/>
      <c r="L129" s="74"/>
      <c r="M129" s="74"/>
      <c r="N129" s="74"/>
      <c r="O129" s="74"/>
      <c r="P129" s="74"/>
      <c r="Q129" s="74"/>
      <c r="R129" s="74"/>
      <c r="S129" s="74"/>
      <c r="T129" s="74"/>
      <c r="U129" s="74"/>
      <c r="V129" s="74"/>
      <c r="W129" s="74"/>
      <c r="X129" s="74"/>
    </row>
    <row r="130" spans="1:24" s="45" customFormat="1" x14ac:dyDescent="0.25">
      <c r="A130" s="39"/>
      <c r="B130" s="40"/>
      <c r="C130" s="41"/>
      <c r="D130" s="41"/>
      <c r="E130" s="42">
        <v>45173</v>
      </c>
      <c r="F130" s="43">
        <v>45187</v>
      </c>
      <c r="G130" s="43">
        <v>45190</v>
      </c>
      <c r="H130" s="43">
        <v>45226</v>
      </c>
      <c r="I130" s="43">
        <v>45247</v>
      </c>
      <c r="J130" s="43">
        <v>45266</v>
      </c>
      <c r="K130" s="43">
        <v>45287</v>
      </c>
      <c r="L130" s="43">
        <v>45330</v>
      </c>
      <c r="M130" s="43">
        <v>45372</v>
      </c>
      <c r="N130" s="44"/>
      <c r="O130" s="44"/>
      <c r="P130" s="44"/>
      <c r="Q130" s="44"/>
      <c r="R130" s="44"/>
      <c r="S130" s="44"/>
      <c r="T130" s="44"/>
      <c r="U130" s="44"/>
      <c r="V130" s="44"/>
      <c r="W130" s="44"/>
      <c r="X130" s="44"/>
    </row>
    <row r="131" spans="1:24" s="49" customFormat="1" ht="15.95" customHeight="1" x14ac:dyDescent="0.25">
      <c r="A131" s="46">
        <v>145</v>
      </c>
      <c r="B131" s="47" t="s">
        <v>60</v>
      </c>
      <c r="C131" s="13" t="s">
        <v>10</v>
      </c>
      <c r="D131" s="13">
        <v>2</v>
      </c>
      <c r="E131" s="12">
        <v>32</v>
      </c>
      <c r="F131" s="92">
        <v>40</v>
      </c>
      <c r="G131" s="92"/>
      <c r="H131" s="13">
        <v>36.5</v>
      </c>
      <c r="I131" s="13">
        <v>36</v>
      </c>
      <c r="J131" s="13">
        <v>37</v>
      </c>
      <c r="K131" s="13">
        <v>38</v>
      </c>
      <c r="L131" s="13"/>
      <c r="M131" s="13"/>
      <c r="N131" s="13"/>
      <c r="O131" s="13"/>
      <c r="P131" s="13"/>
      <c r="Q131" s="13"/>
      <c r="R131" s="13"/>
      <c r="S131" s="13"/>
      <c r="T131" s="13"/>
      <c r="U131" s="13"/>
      <c r="V131" s="13"/>
      <c r="W131" s="13"/>
      <c r="X131" s="13"/>
    </row>
    <row r="132" spans="1:24" s="21" customFormat="1" ht="15.95" customHeight="1" x14ac:dyDescent="0.25">
      <c r="A132" s="19">
        <v>146</v>
      </c>
      <c r="B132" s="20" t="s">
        <v>44</v>
      </c>
      <c r="C132" s="15"/>
      <c r="D132" s="15"/>
      <c r="E132" s="14"/>
      <c r="F132" s="16">
        <f>IF(E131=0,F131-D131,IF(F131=0,0,+F131-E131))</f>
        <v>8</v>
      </c>
      <c r="G132" s="16">
        <f t="shared" ref="G132:X132" si="45">IF(F131=0,G131-E131,IF(G131=0,0,+G131-F131))</f>
        <v>0</v>
      </c>
      <c r="H132" s="16">
        <f t="shared" si="45"/>
        <v>-3.5</v>
      </c>
      <c r="I132" s="16">
        <f t="shared" si="45"/>
        <v>-0.5</v>
      </c>
      <c r="J132" s="16">
        <f t="shared" si="45"/>
        <v>1</v>
      </c>
      <c r="K132" s="16">
        <f t="shared" si="45"/>
        <v>1</v>
      </c>
      <c r="L132" s="16">
        <f t="shared" si="45"/>
        <v>0</v>
      </c>
      <c r="M132" s="16">
        <f t="shared" si="45"/>
        <v>-38</v>
      </c>
      <c r="N132" s="16">
        <f t="shared" si="45"/>
        <v>0</v>
      </c>
      <c r="O132" s="16">
        <f t="shared" si="45"/>
        <v>0</v>
      </c>
      <c r="P132" s="16">
        <f t="shared" si="45"/>
        <v>0</v>
      </c>
      <c r="Q132" s="16">
        <f t="shared" si="45"/>
        <v>0</v>
      </c>
      <c r="R132" s="16">
        <f t="shared" si="45"/>
        <v>0</v>
      </c>
      <c r="S132" s="16">
        <f t="shared" si="45"/>
        <v>0</v>
      </c>
      <c r="T132" s="16">
        <f t="shared" si="45"/>
        <v>0</v>
      </c>
      <c r="U132" s="16">
        <f t="shared" si="45"/>
        <v>0</v>
      </c>
      <c r="V132" s="16">
        <f t="shared" si="45"/>
        <v>0</v>
      </c>
      <c r="W132" s="16">
        <f t="shared" si="45"/>
        <v>0</v>
      </c>
      <c r="X132" s="16">
        <f t="shared" si="45"/>
        <v>0</v>
      </c>
    </row>
    <row r="133" spans="1:24" s="21" customFormat="1" ht="15.95" customHeight="1" x14ac:dyDescent="0.25">
      <c r="A133" s="19">
        <v>147</v>
      </c>
      <c r="B133" s="20" t="s">
        <v>50</v>
      </c>
      <c r="C133" s="15"/>
      <c r="D133" s="15"/>
      <c r="E133" s="14"/>
      <c r="F133" s="16">
        <f>+IF(F131=0,"",F132/(F$130-E$130)*1000)</f>
        <v>571.42857142857144</v>
      </c>
      <c r="G133" s="16" t="str">
        <f t="shared" ref="G133:X133" si="46">+IF(G131=0,"",G132/(G$130-F$130)*1000)</f>
        <v/>
      </c>
      <c r="H133" s="16">
        <f t="shared" si="46"/>
        <v>-97.222222222222229</v>
      </c>
      <c r="I133" s="16">
        <f t="shared" si="46"/>
        <v>-23.809523809523807</v>
      </c>
      <c r="J133" s="16">
        <f t="shared" si="46"/>
        <v>52.631578947368418</v>
      </c>
      <c r="K133" s="16">
        <f t="shared" si="46"/>
        <v>47.619047619047613</v>
      </c>
      <c r="L133" s="16" t="str">
        <f t="shared" si="46"/>
        <v/>
      </c>
      <c r="M133" s="16" t="str">
        <f t="shared" si="46"/>
        <v/>
      </c>
      <c r="N133" s="16" t="str">
        <f t="shared" si="46"/>
        <v/>
      </c>
      <c r="O133" s="16" t="str">
        <f t="shared" si="46"/>
        <v/>
      </c>
      <c r="P133" s="16" t="str">
        <f t="shared" si="46"/>
        <v/>
      </c>
      <c r="Q133" s="16" t="str">
        <f t="shared" si="46"/>
        <v/>
      </c>
      <c r="R133" s="16" t="str">
        <f t="shared" si="46"/>
        <v/>
      </c>
      <c r="S133" s="16" t="str">
        <f t="shared" si="46"/>
        <v/>
      </c>
      <c r="T133" s="16" t="str">
        <f t="shared" si="46"/>
        <v/>
      </c>
      <c r="U133" s="16" t="str">
        <f t="shared" si="46"/>
        <v/>
      </c>
      <c r="V133" s="16" t="str">
        <f t="shared" si="46"/>
        <v/>
      </c>
      <c r="W133" s="16" t="str">
        <f t="shared" si="46"/>
        <v/>
      </c>
      <c r="X133" s="16" t="str">
        <f t="shared" si="46"/>
        <v/>
      </c>
    </row>
    <row r="134" spans="1:24" s="21" customFormat="1" ht="15.95" customHeight="1" x14ac:dyDescent="0.25">
      <c r="A134" s="19">
        <v>148</v>
      </c>
      <c r="B134" s="20" t="s">
        <v>43</v>
      </c>
      <c r="C134" s="15"/>
      <c r="D134" s="34" t="str">
        <f>+B131</f>
        <v>LAYENS 4</v>
      </c>
      <c r="E134" s="35">
        <f t="shared" ref="E134:X134" si="47">+E131-$D131</f>
        <v>30</v>
      </c>
      <c r="F134" s="17">
        <f t="shared" si="47"/>
        <v>38</v>
      </c>
      <c r="G134" s="17">
        <f t="shared" si="47"/>
        <v>-2</v>
      </c>
      <c r="H134" s="17">
        <f t="shared" si="47"/>
        <v>34.5</v>
      </c>
      <c r="I134" s="17">
        <f t="shared" si="47"/>
        <v>34</v>
      </c>
      <c r="J134" s="17">
        <f t="shared" si="47"/>
        <v>35</v>
      </c>
      <c r="K134" s="17">
        <f t="shared" si="47"/>
        <v>36</v>
      </c>
      <c r="L134" s="17">
        <f t="shared" si="47"/>
        <v>-2</v>
      </c>
      <c r="M134" s="17">
        <f t="shared" si="47"/>
        <v>-2</v>
      </c>
      <c r="N134" s="17">
        <f t="shared" si="47"/>
        <v>-2</v>
      </c>
      <c r="O134" s="17">
        <f t="shared" si="47"/>
        <v>-2</v>
      </c>
      <c r="P134" s="17">
        <f t="shared" si="47"/>
        <v>-2</v>
      </c>
      <c r="Q134" s="17">
        <f t="shared" si="47"/>
        <v>-2</v>
      </c>
      <c r="R134" s="17">
        <f t="shared" si="47"/>
        <v>-2</v>
      </c>
      <c r="S134" s="17">
        <f t="shared" si="47"/>
        <v>-2</v>
      </c>
      <c r="T134" s="17">
        <f t="shared" si="47"/>
        <v>-2</v>
      </c>
      <c r="U134" s="17">
        <f t="shared" si="47"/>
        <v>-2</v>
      </c>
      <c r="V134" s="17">
        <f t="shared" si="47"/>
        <v>-2</v>
      </c>
      <c r="W134" s="17">
        <f t="shared" si="47"/>
        <v>-2</v>
      </c>
      <c r="X134" s="17">
        <f t="shared" si="47"/>
        <v>-2</v>
      </c>
    </row>
    <row r="135" spans="1:24" s="53" customFormat="1" ht="15.95" customHeight="1" x14ac:dyDescent="0.25">
      <c r="A135" s="50">
        <v>149</v>
      </c>
      <c r="B135" s="51" t="s">
        <v>18</v>
      </c>
      <c r="C135" s="55"/>
      <c r="D135" s="55"/>
      <c r="E135" s="52" t="s">
        <v>110</v>
      </c>
      <c r="F135" s="54">
        <v>45059</v>
      </c>
      <c r="G135" s="55"/>
      <c r="H135" s="55"/>
      <c r="I135" s="55" t="s">
        <v>93</v>
      </c>
      <c r="J135" s="55" t="s">
        <v>94</v>
      </c>
      <c r="K135" s="88" t="s">
        <v>96</v>
      </c>
      <c r="L135" s="55" t="s">
        <v>121</v>
      </c>
      <c r="M135" s="55"/>
      <c r="N135" s="55"/>
      <c r="O135" s="55"/>
      <c r="P135" s="55"/>
      <c r="Q135" s="55"/>
      <c r="R135" s="55"/>
      <c r="S135" s="55"/>
      <c r="T135" s="55"/>
      <c r="U135" s="55"/>
      <c r="V135" s="55"/>
      <c r="W135" s="55"/>
      <c r="X135" s="55"/>
    </row>
    <row r="136" spans="1:24" s="49" customFormat="1" x14ac:dyDescent="0.25">
      <c r="A136" s="46"/>
      <c r="B136" s="48"/>
      <c r="C136" s="13"/>
      <c r="D136" s="13"/>
      <c r="E136" s="58"/>
      <c r="F136" s="103"/>
      <c r="G136" s="92"/>
      <c r="H136" s="92"/>
      <c r="I136" s="92"/>
      <c r="J136" s="92"/>
      <c r="K136" s="92"/>
      <c r="L136" s="92"/>
      <c r="M136" s="92"/>
      <c r="N136" s="13"/>
      <c r="O136" s="13"/>
      <c r="P136" s="13"/>
      <c r="Q136" s="13"/>
      <c r="R136" s="13"/>
      <c r="S136" s="13"/>
      <c r="T136" s="13"/>
      <c r="U136" s="13"/>
      <c r="V136" s="13"/>
      <c r="W136" s="13"/>
      <c r="X136" s="13"/>
    </row>
    <row r="137" spans="1:24" s="38" customFormat="1" ht="16.5" thickBot="1" x14ac:dyDescent="0.3">
      <c r="A137" s="104"/>
      <c r="B137" s="105"/>
      <c r="C137" s="57"/>
      <c r="D137" s="57"/>
      <c r="E137" s="62"/>
      <c r="F137" s="106"/>
      <c r="G137" s="107"/>
      <c r="H137" s="107"/>
      <c r="I137" s="107"/>
      <c r="J137" s="107"/>
      <c r="K137" s="107"/>
      <c r="L137" s="107"/>
      <c r="M137" s="107"/>
      <c r="N137" s="57"/>
      <c r="O137" s="57"/>
      <c r="P137" s="57"/>
      <c r="Q137" s="57"/>
      <c r="R137" s="57"/>
      <c r="S137" s="57"/>
      <c r="T137" s="57"/>
      <c r="U137" s="57"/>
      <c r="V137" s="57"/>
      <c r="W137" s="57"/>
      <c r="X137" s="57"/>
    </row>
    <row r="138" spans="1:24" s="70" customFormat="1" x14ac:dyDescent="0.25">
      <c r="A138" s="66"/>
      <c r="B138" s="67"/>
      <c r="C138" s="68"/>
      <c r="D138" s="68"/>
      <c r="E138" s="69">
        <v>45173</v>
      </c>
      <c r="F138" s="69">
        <v>45187</v>
      </c>
      <c r="G138" s="69">
        <v>45190</v>
      </c>
      <c r="H138" s="69">
        <v>45226</v>
      </c>
      <c r="I138" s="69">
        <v>45247</v>
      </c>
      <c r="J138" s="69">
        <v>45266</v>
      </c>
      <c r="K138" s="69">
        <v>45287</v>
      </c>
      <c r="L138" s="69">
        <v>45330</v>
      </c>
      <c r="M138" s="69">
        <v>45372</v>
      </c>
      <c r="N138" s="68"/>
      <c r="O138" s="68"/>
      <c r="P138" s="68"/>
      <c r="Q138" s="68"/>
      <c r="R138" s="68"/>
      <c r="S138" s="68"/>
      <c r="T138" s="68"/>
      <c r="U138" s="68"/>
      <c r="V138" s="68"/>
      <c r="W138" s="68"/>
      <c r="X138" s="68"/>
    </row>
    <row r="139" spans="1:24" s="49" customFormat="1" x14ac:dyDescent="0.25">
      <c r="A139" s="83">
        <v>150</v>
      </c>
      <c r="B139" s="84" t="s">
        <v>61</v>
      </c>
      <c r="C139" s="85" t="s">
        <v>62</v>
      </c>
      <c r="D139" s="85">
        <v>22</v>
      </c>
      <c r="E139" s="12">
        <v>24</v>
      </c>
      <c r="F139" s="89">
        <v>30</v>
      </c>
      <c r="G139" s="89"/>
      <c r="H139" s="85">
        <v>28</v>
      </c>
      <c r="I139" s="85">
        <v>28</v>
      </c>
      <c r="J139" s="85">
        <v>28</v>
      </c>
      <c r="K139" s="85">
        <v>27</v>
      </c>
      <c r="L139" s="85">
        <v>28</v>
      </c>
      <c r="M139" s="85">
        <v>25.5</v>
      </c>
      <c r="N139" s="85"/>
      <c r="O139" s="85"/>
      <c r="P139" s="85"/>
      <c r="Q139" s="85"/>
      <c r="R139" s="85"/>
      <c r="S139" s="85"/>
      <c r="T139" s="85"/>
      <c r="U139" s="85"/>
      <c r="V139" s="85"/>
      <c r="W139" s="85"/>
      <c r="X139" s="85"/>
    </row>
    <row r="140" spans="1:24" s="21" customFormat="1" x14ac:dyDescent="0.25">
      <c r="A140" s="22">
        <v>151</v>
      </c>
      <c r="B140" s="23" t="s">
        <v>45</v>
      </c>
      <c r="C140" s="24"/>
      <c r="D140" s="24"/>
      <c r="E140" s="14"/>
      <c r="F140" s="33">
        <f t="shared" ref="F140:X140" si="48">IF(E139=0,F139-D139,IF(F139=0,"",+F139-E139))</f>
        <v>6</v>
      </c>
      <c r="G140" s="33" t="str">
        <f t="shared" si="48"/>
        <v/>
      </c>
      <c r="H140" s="33">
        <f t="shared" si="48"/>
        <v>-2</v>
      </c>
      <c r="I140" s="33">
        <f t="shared" si="48"/>
        <v>0</v>
      </c>
      <c r="J140" s="33">
        <f t="shared" si="48"/>
        <v>0</v>
      </c>
      <c r="K140" s="33">
        <f t="shared" si="48"/>
        <v>-1</v>
      </c>
      <c r="L140" s="33">
        <f t="shared" si="48"/>
        <v>1</v>
      </c>
      <c r="M140" s="33">
        <f t="shared" si="48"/>
        <v>-2.5</v>
      </c>
      <c r="N140" s="33" t="str">
        <f t="shared" si="48"/>
        <v/>
      </c>
      <c r="O140" s="33">
        <f t="shared" si="48"/>
        <v>-25.5</v>
      </c>
      <c r="P140" s="33">
        <f t="shared" si="48"/>
        <v>0</v>
      </c>
      <c r="Q140" s="33">
        <f t="shared" si="48"/>
        <v>0</v>
      </c>
      <c r="R140" s="33">
        <f t="shared" si="48"/>
        <v>0</v>
      </c>
      <c r="S140" s="33">
        <f t="shared" si="48"/>
        <v>0</v>
      </c>
      <c r="T140" s="33">
        <f t="shared" si="48"/>
        <v>0</v>
      </c>
      <c r="U140" s="33">
        <f t="shared" si="48"/>
        <v>0</v>
      </c>
      <c r="V140" s="33">
        <f t="shared" si="48"/>
        <v>0</v>
      </c>
      <c r="W140" s="33">
        <f t="shared" si="48"/>
        <v>0</v>
      </c>
      <c r="X140" s="33">
        <f t="shared" si="48"/>
        <v>0</v>
      </c>
    </row>
    <row r="141" spans="1:24" s="21" customFormat="1" x14ac:dyDescent="0.25">
      <c r="A141" s="22">
        <v>152</v>
      </c>
      <c r="B141" s="23" t="s">
        <v>49</v>
      </c>
      <c r="C141" s="24"/>
      <c r="D141" s="24"/>
      <c r="E141" s="14"/>
      <c r="F141" s="26">
        <f>+IF(F139=0,"",F140/(F$138-E$138)*1000)</f>
        <v>428.57142857142856</v>
      </c>
      <c r="G141" s="26" t="str">
        <f t="shared" ref="G141:X141" si="49">+IF(G139=0,"",G140/(G$138-F$138)*1000)</f>
        <v/>
      </c>
      <c r="H141" s="26">
        <f t="shared" si="49"/>
        <v>-55.55555555555555</v>
      </c>
      <c r="I141" s="26">
        <f t="shared" si="49"/>
        <v>0</v>
      </c>
      <c r="J141" s="26">
        <f t="shared" si="49"/>
        <v>0</v>
      </c>
      <c r="K141" s="26">
        <f t="shared" si="49"/>
        <v>-47.619047619047613</v>
      </c>
      <c r="L141" s="26">
        <f t="shared" si="49"/>
        <v>23.255813953488371</v>
      </c>
      <c r="M141" s="26">
        <f t="shared" si="49"/>
        <v>-59.523809523809518</v>
      </c>
      <c r="N141" s="26" t="str">
        <f t="shared" si="49"/>
        <v/>
      </c>
      <c r="O141" s="26" t="str">
        <f t="shared" si="49"/>
        <v/>
      </c>
      <c r="P141" s="26" t="str">
        <f t="shared" si="49"/>
        <v/>
      </c>
      <c r="Q141" s="26" t="str">
        <f t="shared" si="49"/>
        <v/>
      </c>
      <c r="R141" s="26" t="str">
        <f t="shared" si="49"/>
        <v/>
      </c>
      <c r="S141" s="26" t="str">
        <f t="shared" si="49"/>
        <v/>
      </c>
      <c r="T141" s="26" t="str">
        <f t="shared" si="49"/>
        <v/>
      </c>
      <c r="U141" s="26" t="str">
        <f t="shared" si="49"/>
        <v/>
      </c>
      <c r="V141" s="26" t="str">
        <f t="shared" si="49"/>
        <v/>
      </c>
      <c r="W141" s="26" t="str">
        <f t="shared" si="49"/>
        <v/>
      </c>
      <c r="X141" s="26" t="str">
        <f t="shared" si="49"/>
        <v/>
      </c>
    </row>
    <row r="142" spans="1:24" s="21" customFormat="1" x14ac:dyDescent="0.25">
      <c r="A142" s="22">
        <v>153</v>
      </c>
      <c r="B142" s="23" t="s">
        <v>32</v>
      </c>
      <c r="C142" s="24"/>
      <c r="D142" s="37" t="str">
        <f>+B139</f>
        <v xml:space="preserve">LAYENS 5 </v>
      </c>
      <c r="E142" s="35">
        <f t="shared" ref="E142:X142" si="50">+E139-$D139</f>
        <v>2</v>
      </c>
      <c r="F142" s="17">
        <f t="shared" si="50"/>
        <v>8</v>
      </c>
      <c r="G142" s="17">
        <f t="shared" si="50"/>
        <v>-22</v>
      </c>
      <c r="H142" s="17">
        <f t="shared" si="50"/>
        <v>6</v>
      </c>
      <c r="I142" s="17">
        <f t="shared" si="50"/>
        <v>6</v>
      </c>
      <c r="J142" s="17">
        <f t="shared" si="50"/>
        <v>6</v>
      </c>
      <c r="K142" s="17">
        <f t="shared" si="50"/>
        <v>5</v>
      </c>
      <c r="L142" s="17">
        <f t="shared" si="50"/>
        <v>6</v>
      </c>
      <c r="M142" s="17">
        <f t="shared" si="50"/>
        <v>3.5</v>
      </c>
      <c r="N142" s="17">
        <f t="shared" si="50"/>
        <v>-22</v>
      </c>
      <c r="O142" s="17">
        <f t="shared" si="50"/>
        <v>-22</v>
      </c>
      <c r="P142" s="17">
        <f t="shared" si="50"/>
        <v>-22</v>
      </c>
      <c r="Q142" s="17">
        <f t="shared" si="50"/>
        <v>-22</v>
      </c>
      <c r="R142" s="17">
        <f t="shared" si="50"/>
        <v>-22</v>
      </c>
      <c r="S142" s="17">
        <f t="shared" si="50"/>
        <v>-22</v>
      </c>
      <c r="T142" s="17">
        <f t="shared" si="50"/>
        <v>-22</v>
      </c>
      <c r="U142" s="17">
        <f t="shared" si="50"/>
        <v>-22</v>
      </c>
      <c r="V142" s="17">
        <f t="shared" si="50"/>
        <v>-22</v>
      </c>
      <c r="W142" s="17">
        <f t="shared" si="50"/>
        <v>-22</v>
      </c>
      <c r="X142" s="17">
        <f t="shared" si="50"/>
        <v>-22</v>
      </c>
    </row>
    <row r="143" spans="1:24" s="53" customFormat="1" x14ac:dyDescent="0.25">
      <c r="A143" s="77">
        <v>154</v>
      </c>
      <c r="B143" s="78" t="s">
        <v>18</v>
      </c>
      <c r="C143" s="79"/>
      <c r="D143" s="79"/>
      <c r="E143" s="52" t="s">
        <v>99</v>
      </c>
      <c r="F143" s="79" t="s">
        <v>112</v>
      </c>
      <c r="G143" s="112">
        <v>45170</v>
      </c>
      <c r="H143" s="79" t="s">
        <v>113</v>
      </c>
      <c r="I143" s="79" t="s">
        <v>79</v>
      </c>
      <c r="J143" s="79" t="s">
        <v>97</v>
      </c>
      <c r="K143" s="102" t="s">
        <v>71</v>
      </c>
      <c r="L143" s="100" t="s">
        <v>119</v>
      </c>
      <c r="M143" s="79"/>
      <c r="N143" s="100"/>
      <c r="O143" s="79"/>
      <c r="P143" s="100"/>
      <c r="Q143" s="79"/>
      <c r="R143" s="100"/>
      <c r="S143" s="79"/>
      <c r="T143" s="100"/>
      <c r="U143" s="79"/>
      <c r="V143" s="100"/>
      <c r="W143" s="79"/>
      <c r="X143" s="100"/>
    </row>
    <row r="144" spans="1:24" s="49" customFormat="1" x14ac:dyDescent="0.25">
      <c r="A144" s="83"/>
      <c r="B144" s="101"/>
      <c r="C144" s="85"/>
      <c r="D144" s="85"/>
      <c r="E144" s="91"/>
      <c r="F144" s="91"/>
      <c r="G144" s="91"/>
      <c r="H144" s="91"/>
      <c r="I144" s="91"/>
      <c r="J144" s="91"/>
      <c r="K144" s="91"/>
      <c r="L144" s="91"/>
      <c r="M144" s="91"/>
      <c r="N144" s="91"/>
      <c r="O144" s="91"/>
      <c r="P144" s="91"/>
      <c r="Q144" s="91"/>
      <c r="R144" s="91"/>
      <c r="S144" s="91"/>
      <c r="T144" s="91"/>
      <c r="U144" s="91"/>
      <c r="V144" s="91"/>
      <c r="W144" s="91"/>
      <c r="X144" s="91"/>
    </row>
    <row r="145" spans="1:24" s="38" customFormat="1" ht="16.5" thickBot="1" x14ac:dyDescent="0.3">
      <c r="A145" s="109"/>
      <c r="B145" s="110"/>
      <c r="C145" s="111"/>
      <c r="D145" s="111"/>
      <c r="E145" s="74"/>
      <c r="F145" s="74"/>
      <c r="G145" s="74"/>
      <c r="H145" s="74"/>
      <c r="I145" s="74"/>
      <c r="J145" s="74"/>
      <c r="K145" s="74"/>
      <c r="L145" s="74"/>
      <c r="M145" s="74"/>
      <c r="N145" s="74"/>
      <c r="O145" s="74"/>
      <c r="P145" s="74"/>
      <c r="Q145" s="74"/>
      <c r="R145" s="74"/>
      <c r="S145" s="74"/>
      <c r="T145" s="74"/>
      <c r="U145" s="74"/>
      <c r="V145" s="74"/>
      <c r="W145" s="74"/>
      <c r="X145" s="74"/>
    </row>
  </sheetData>
  <sheetProtection algorithmName="SHA-512" hashValue="9gZmSGglazz+HfI8rg8GsdFCUSUIDsYsjRfVgDx/FJT55YmwpVYMFiliNEgHPubhTHalbcsgviKS4tkFqlfWmA==" saltValue="xadsYWIRLMBnLtpDidtEbg==" spinCount="100000" sheet="1" objects="1" scenarios="1" formatCells="0" formatColumns="0" formatRows="0" insertColumns="0" insertRows="0" deleteColumns="0" deleteRows="0" selectLockedCells="1"/>
  <pageMargins left="0.7" right="0.7" top="0.75" bottom="0.75" header="0.3" footer="0.3"/>
  <pageSetup paperSize="9" scale="61"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7F97-C680-CF48-BD81-BFFA64911D26}">
  <sheetPr codeName="Feuil2"/>
  <dimension ref="B3:L15"/>
  <sheetViews>
    <sheetView workbookViewId="0">
      <selection activeCell="L34" sqref="L34"/>
    </sheetView>
  </sheetViews>
  <sheetFormatPr baseColWidth="10" defaultRowHeight="15.75" x14ac:dyDescent="0.25"/>
  <sheetData>
    <row r="3" spans="2:12" ht="32.25" thickBot="1" x14ac:dyDescent="0.3">
      <c r="B3" s="157">
        <v>1</v>
      </c>
      <c r="C3" s="158" t="s">
        <v>0</v>
      </c>
      <c r="D3" s="159" t="s">
        <v>1</v>
      </c>
      <c r="E3" s="159" t="s">
        <v>2</v>
      </c>
      <c r="F3" s="160" t="s">
        <v>150</v>
      </c>
      <c r="G3" s="160" t="s">
        <v>151</v>
      </c>
      <c r="H3" s="160" t="s">
        <v>152</v>
      </c>
      <c r="I3" s="160" t="s">
        <v>138</v>
      </c>
      <c r="J3" s="161"/>
      <c r="K3" s="161"/>
      <c r="L3" s="161"/>
    </row>
    <row r="4" spans="2:12" x14ac:dyDescent="0.25">
      <c r="B4" s="162"/>
      <c r="C4" s="163"/>
      <c r="D4" s="164"/>
      <c r="E4" s="164"/>
      <c r="F4" s="165">
        <v>45173</v>
      </c>
      <c r="G4" s="166">
        <v>45187</v>
      </c>
      <c r="H4" s="166">
        <v>45925</v>
      </c>
      <c r="I4" s="166">
        <v>45226</v>
      </c>
      <c r="J4" s="166">
        <v>45247</v>
      </c>
      <c r="K4" s="166">
        <v>45266</v>
      </c>
      <c r="L4" s="166">
        <v>45287</v>
      </c>
    </row>
    <row r="5" spans="2:12" x14ac:dyDescent="0.25">
      <c r="B5" s="167">
        <v>10</v>
      </c>
      <c r="C5" s="168" t="s">
        <v>3</v>
      </c>
      <c r="D5" s="169" t="s">
        <v>9</v>
      </c>
      <c r="E5" s="170">
        <v>23</v>
      </c>
      <c r="F5" s="171">
        <v>28</v>
      </c>
      <c r="G5" s="170">
        <v>32.6</v>
      </c>
      <c r="H5" s="170">
        <v>34</v>
      </c>
      <c r="I5" s="170">
        <v>32</v>
      </c>
      <c r="J5" s="170">
        <v>31.5</v>
      </c>
      <c r="K5" s="170">
        <v>29</v>
      </c>
      <c r="L5" s="170">
        <v>32.5</v>
      </c>
    </row>
    <row r="6" spans="2:12" x14ac:dyDescent="0.25">
      <c r="B6" s="185">
        <v>11</v>
      </c>
      <c r="C6" s="186" t="s">
        <v>33</v>
      </c>
      <c r="D6" s="187"/>
      <c r="E6" s="187"/>
      <c r="F6" s="188"/>
      <c r="G6" s="187">
        <v>4.6000000000000014</v>
      </c>
      <c r="H6" s="187">
        <v>1.3999999999999986</v>
      </c>
      <c r="I6" s="187">
        <v>-2</v>
      </c>
      <c r="J6" s="187">
        <v>-0.5</v>
      </c>
      <c r="K6" s="187">
        <v>-2.5</v>
      </c>
      <c r="L6" s="187">
        <v>3.5</v>
      </c>
    </row>
    <row r="7" spans="2:12" x14ac:dyDescent="0.25">
      <c r="B7" s="185">
        <v>12</v>
      </c>
      <c r="C7" s="186" t="s">
        <v>12</v>
      </c>
      <c r="D7" s="187"/>
      <c r="E7" s="187"/>
      <c r="F7" s="188"/>
      <c r="G7" s="189">
        <v>328.57142857142867</v>
      </c>
      <c r="H7" s="189">
        <v>1.8970189701897</v>
      </c>
      <c r="I7" s="189">
        <v>2.8612303290414878</v>
      </c>
      <c r="J7" s="189">
        <v>-23.809523809523807</v>
      </c>
      <c r="K7" s="189">
        <v>-131.57894736842104</v>
      </c>
      <c r="L7" s="189">
        <v>166.66666666666666</v>
      </c>
    </row>
    <row r="8" spans="2:12" x14ac:dyDescent="0.25">
      <c r="B8" s="185">
        <v>13</v>
      </c>
      <c r="C8" s="186" t="s">
        <v>15</v>
      </c>
      <c r="D8" s="187"/>
      <c r="E8" s="190" t="s">
        <v>3</v>
      </c>
      <c r="F8" s="187">
        <v>5</v>
      </c>
      <c r="G8" s="187">
        <v>9.6000000000000014</v>
      </c>
      <c r="H8" s="187">
        <v>11</v>
      </c>
      <c r="I8" s="187">
        <v>9</v>
      </c>
      <c r="J8" s="187">
        <v>8.5</v>
      </c>
      <c r="K8" s="187">
        <v>6</v>
      </c>
      <c r="L8" s="187">
        <v>9.5</v>
      </c>
    </row>
    <row r="9" spans="2:12" x14ac:dyDescent="0.25">
      <c r="B9" s="172">
        <v>14</v>
      </c>
      <c r="C9" s="173" t="s">
        <v>51</v>
      </c>
      <c r="D9" s="174" t="s">
        <v>99</v>
      </c>
      <c r="E9" s="174" t="s">
        <v>123</v>
      </c>
      <c r="F9" s="175" t="s">
        <v>128</v>
      </c>
      <c r="G9" s="175" t="s">
        <v>127</v>
      </c>
      <c r="H9" s="176">
        <v>45047</v>
      </c>
      <c r="I9" s="177" t="s">
        <v>98</v>
      </c>
      <c r="J9" s="177" t="s">
        <v>79</v>
      </c>
      <c r="K9" s="177" t="s">
        <v>70</v>
      </c>
      <c r="L9" s="178" t="s">
        <v>71</v>
      </c>
    </row>
    <row r="10" spans="2:12" x14ac:dyDescent="0.25">
      <c r="B10" s="179"/>
      <c r="C10" s="180" t="s">
        <v>126</v>
      </c>
      <c r="D10" s="181"/>
      <c r="E10" s="181"/>
      <c r="F10" s="179"/>
      <c r="G10" s="179"/>
      <c r="H10" s="179" t="s">
        <v>130</v>
      </c>
      <c r="I10" s="179"/>
      <c r="J10" s="179"/>
      <c r="K10" s="179"/>
      <c r="L10" s="179"/>
    </row>
    <row r="11" spans="2:12" ht="16.5" thickBot="1" x14ac:dyDescent="0.3">
      <c r="B11" s="182"/>
      <c r="C11" s="183"/>
      <c r="D11" s="184"/>
      <c r="E11" s="184"/>
      <c r="F11" s="182" t="s">
        <v>129</v>
      </c>
      <c r="G11" s="182" t="s">
        <v>132</v>
      </c>
      <c r="H11" s="182" t="s">
        <v>131</v>
      </c>
      <c r="I11" s="182" t="s">
        <v>143</v>
      </c>
      <c r="J11" s="182"/>
      <c r="K11" s="182"/>
      <c r="L11" s="182"/>
    </row>
    <row r="15" spans="2:12" x14ac:dyDescent="0.25"/>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Tableau de suivi</vt:lpstr>
      <vt:lpstr>Tableau de suivi (2)</vt:lpstr>
      <vt:lpstr>Consignes</vt:lpstr>
      <vt:lpstr>'Tableau de suivi'!Zone_d_impression</vt:lpstr>
      <vt:lpstr>'Tableau de suivi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Jean-Marie Ginion</dc:creator>
  <cp:lastModifiedBy>Etienne Arnould</cp:lastModifiedBy>
  <cp:lastPrinted>2025-06-27T13:42:37Z</cp:lastPrinted>
  <dcterms:created xsi:type="dcterms:W3CDTF">2022-11-26T08:44:31Z</dcterms:created>
  <dcterms:modified xsi:type="dcterms:W3CDTF">2025-07-12T19:31:40Z</dcterms:modified>
</cp:coreProperties>
</file>